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500"/>
  </bookViews>
  <sheets>
    <sheet name="Adipic acid" sheetId="1" r:id="rId1"/>
    <sheet name="Aminocaproic" sheetId="3" r:id="rId2"/>
    <sheet name="Tetradecanedioic" sheetId="4" r:id="rId3"/>
    <sheet name="Caprolactone" sheetId="5" r:id="rId4"/>
    <sheet name="Complementation" sheetId="6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9" i="1" l="1"/>
  <c r="AK29" i="5"/>
  <c r="B31" i="6"/>
  <c r="B22" i="6"/>
  <c r="B10" i="6"/>
  <c r="M33" i="6"/>
  <c r="L33" i="6"/>
  <c r="K33" i="6"/>
  <c r="J33" i="6"/>
  <c r="I33" i="6"/>
  <c r="H33" i="6"/>
  <c r="G33" i="6"/>
  <c r="F33" i="6"/>
  <c r="E33" i="6"/>
  <c r="D33" i="6"/>
  <c r="C33" i="6"/>
  <c r="B33" i="6"/>
  <c r="M32" i="6"/>
  <c r="L32" i="6"/>
  <c r="K32" i="6"/>
  <c r="J32" i="6"/>
  <c r="I32" i="6"/>
  <c r="H32" i="6"/>
  <c r="G32" i="6"/>
  <c r="F32" i="6"/>
  <c r="E32" i="6"/>
  <c r="D32" i="6"/>
  <c r="C32" i="6"/>
  <c r="B32" i="6"/>
  <c r="M31" i="6"/>
  <c r="L31" i="6"/>
  <c r="K31" i="6"/>
  <c r="J31" i="6"/>
  <c r="I31" i="6"/>
  <c r="H31" i="6"/>
  <c r="G31" i="6"/>
  <c r="F31" i="6"/>
  <c r="E31" i="6"/>
  <c r="D31" i="6"/>
  <c r="C31" i="6"/>
  <c r="AL29" i="5"/>
  <c r="AM29" i="5"/>
  <c r="AN29" i="5"/>
  <c r="AO29" i="5"/>
  <c r="AP29" i="5"/>
  <c r="AQ29" i="5"/>
  <c r="AR29" i="5"/>
  <c r="AS29" i="5"/>
  <c r="AT29" i="5"/>
  <c r="AU29" i="5"/>
  <c r="AV29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K31" i="5"/>
  <c r="AL31" i="5"/>
  <c r="AM31" i="5"/>
  <c r="AN31" i="5"/>
  <c r="AO31" i="5"/>
  <c r="AP31" i="5"/>
  <c r="AK24" i="5"/>
  <c r="AK14" i="5"/>
  <c r="Z28" i="5"/>
  <c r="AA28" i="5"/>
  <c r="AB28" i="5"/>
  <c r="AC28" i="5"/>
  <c r="AD28" i="5"/>
  <c r="AE28" i="5"/>
  <c r="Z29" i="5"/>
  <c r="AA29" i="5"/>
  <c r="AB29" i="5"/>
  <c r="AC29" i="5"/>
  <c r="AD29" i="5"/>
  <c r="AE29" i="5"/>
  <c r="Z30" i="5"/>
  <c r="AA30" i="5"/>
  <c r="AB30" i="5"/>
  <c r="AC30" i="5"/>
  <c r="AD30" i="5"/>
  <c r="AE30" i="5"/>
  <c r="Z31" i="5"/>
  <c r="AA31" i="5"/>
  <c r="AB31" i="5"/>
  <c r="AC31" i="5"/>
  <c r="AD31" i="5"/>
  <c r="AE31" i="5"/>
  <c r="Z32" i="5"/>
  <c r="AA32" i="5"/>
  <c r="AB32" i="5"/>
  <c r="AC32" i="5"/>
  <c r="AD32" i="5"/>
  <c r="AE32" i="5"/>
  <c r="T29" i="5"/>
  <c r="U29" i="5"/>
  <c r="V29" i="5"/>
  <c r="W29" i="5"/>
  <c r="X29" i="5"/>
  <c r="Y29" i="5"/>
  <c r="T30" i="5"/>
  <c r="U30" i="5"/>
  <c r="V30" i="5"/>
  <c r="W30" i="5"/>
  <c r="X30" i="5"/>
  <c r="Y30" i="5"/>
  <c r="T31" i="5"/>
  <c r="U31" i="5"/>
  <c r="V31" i="5"/>
  <c r="W31" i="5"/>
  <c r="X31" i="5"/>
  <c r="Y31" i="5"/>
  <c r="T32" i="5"/>
  <c r="U32" i="5"/>
  <c r="V32" i="5"/>
  <c r="W32" i="5"/>
  <c r="X32" i="5"/>
  <c r="Y32" i="5"/>
  <c r="U28" i="5"/>
  <c r="V28" i="5"/>
  <c r="W28" i="5"/>
  <c r="X28" i="5"/>
  <c r="Y28" i="5"/>
  <c r="T28" i="5"/>
  <c r="T25" i="5"/>
  <c r="T15" i="5"/>
  <c r="C30" i="5"/>
  <c r="D30" i="5"/>
  <c r="E30" i="5"/>
  <c r="F30" i="5"/>
  <c r="G30" i="5"/>
  <c r="H30" i="5"/>
  <c r="I30" i="5"/>
  <c r="J30" i="5"/>
  <c r="K30" i="5"/>
  <c r="L30" i="5"/>
  <c r="M30" i="5"/>
  <c r="N30" i="5"/>
  <c r="C31" i="5"/>
  <c r="D31" i="5"/>
  <c r="E31" i="5"/>
  <c r="F31" i="5"/>
  <c r="G31" i="5"/>
  <c r="H31" i="5"/>
  <c r="I31" i="5"/>
  <c r="J31" i="5"/>
  <c r="K31" i="5"/>
  <c r="L31" i="5"/>
  <c r="M31" i="5"/>
  <c r="N31" i="5"/>
  <c r="C32" i="5"/>
  <c r="D32" i="5"/>
  <c r="E32" i="5"/>
  <c r="F32" i="5"/>
  <c r="G32" i="5"/>
  <c r="H32" i="5"/>
  <c r="I32" i="5"/>
  <c r="J32" i="5"/>
  <c r="K32" i="5"/>
  <c r="L32" i="5"/>
  <c r="M32" i="5"/>
  <c r="N32" i="5"/>
  <c r="C33" i="5"/>
  <c r="D33" i="5"/>
  <c r="E33" i="5"/>
  <c r="F33" i="5"/>
  <c r="G33" i="5"/>
  <c r="H33" i="5"/>
  <c r="I33" i="5"/>
  <c r="J33" i="5"/>
  <c r="K33" i="5"/>
  <c r="L33" i="5"/>
  <c r="M33" i="5"/>
  <c r="N33" i="5"/>
  <c r="D29" i="5"/>
  <c r="E29" i="5"/>
  <c r="F29" i="5"/>
  <c r="G29" i="5"/>
  <c r="H29" i="5"/>
  <c r="I29" i="5"/>
  <c r="J29" i="5"/>
  <c r="K29" i="5"/>
  <c r="L29" i="5"/>
  <c r="M29" i="5"/>
  <c r="N29" i="5"/>
  <c r="C29" i="5"/>
  <c r="C26" i="5"/>
  <c r="C16" i="5"/>
  <c r="AL34" i="4"/>
  <c r="AM34" i="4"/>
  <c r="AN34" i="4"/>
  <c r="AO34" i="4"/>
  <c r="AP34" i="4"/>
  <c r="AQ34" i="4"/>
  <c r="AR34" i="4"/>
  <c r="AS34" i="4"/>
  <c r="AT34" i="4"/>
  <c r="AU34" i="4"/>
  <c r="AV34" i="4"/>
  <c r="AW34" i="4"/>
  <c r="AL35" i="4"/>
  <c r="AM35" i="4"/>
  <c r="AN35" i="4"/>
  <c r="AO35" i="4"/>
  <c r="AP35" i="4"/>
  <c r="AQ35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L38" i="4"/>
  <c r="AM38" i="4"/>
  <c r="AN38" i="4"/>
  <c r="AO38" i="4"/>
  <c r="AP38" i="4"/>
  <c r="AQ38" i="4"/>
  <c r="AM33" i="4"/>
  <c r="AN33" i="4"/>
  <c r="AO33" i="4"/>
  <c r="AP33" i="4"/>
  <c r="AQ33" i="4"/>
  <c r="AR33" i="4"/>
  <c r="AS33" i="4"/>
  <c r="AT33" i="4"/>
  <c r="AU33" i="4"/>
  <c r="AV33" i="4"/>
  <c r="AW33" i="4"/>
  <c r="AL33" i="4"/>
  <c r="AL29" i="4"/>
  <c r="AL17" i="4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U31" i="4"/>
  <c r="V31" i="4"/>
  <c r="W31" i="4"/>
  <c r="X31" i="4"/>
  <c r="Y31" i="4"/>
  <c r="Z31" i="4"/>
  <c r="U30" i="4"/>
  <c r="V30" i="4"/>
  <c r="W30" i="4"/>
  <c r="X30" i="4"/>
  <c r="Y30" i="4"/>
  <c r="Z30" i="4"/>
  <c r="AA30" i="4"/>
  <c r="AB30" i="4"/>
  <c r="AC30" i="4"/>
  <c r="AD30" i="4"/>
  <c r="AE30" i="4"/>
  <c r="AF30" i="4"/>
  <c r="V29" i="4"/>
  <c r="W29" i="4"/>
  <c r="X29" i="4"/>
  <c r="Y29" i="4"/>
  <c r="Z29" i="4"/>
  <c r="AA29" i="4"/>
  <c r="AB29" i="4"/>
  <c r="AC29" i="4"/>
  <c r="AD29" i="4"/>
  <c r="AE29" i="4"/>
  <c r="AF29" i="4"/>
  <c r="U29" i="4"/>
  <c r="U24" i="4"/>
  <c r="U14" i="4"/>
  <c r="C35" i="4"/>
  <c r="D35" i="4"/>
  <c r="E35" i="4"/>
  <c r="F35" i="4"/>
  <c r="G35" i="4"/>
  <c r="H35" i="4"/>
  <c r="I35" i="4"/>
  <c r="J35" i="4"/>
  <c r="K35" i="4"/>
  <c r="L35" i="4"/>
  <c r="M35" i="4"/>
  <c r="N35" i="4"/>
  <c r="C36" i="4"/>
  <c r="D36" i="4"/>
  <c r="E36" i="4"/>
  <c r="F36" i="4"/>
  <c r="G36" i="4"/>
  <c r="H36" i="4"/>
  <c r="I36" i="4"/>
  <c r="J36" i="4"/>
  <c r="K36" i="4"/>
  <c r="L36" i="4"/>
  <c r="M36" i="4"/>
  <c r="N36" i="4"/>
  <c r="C37" i="4"/>
  <c r="D37" i="4"/>
  <c r="E37" i="4"/>
  <c r="F37" i="4"/>
  <c r="G37" i="4"/>
  <c r="H37" i="4"/>
  <c r="I37" i="4"/>
  <c r="J37" i="4"/>
  <c r="K37" i="4"/>
  <c r="L37" i="4"/>
  <c r="M37" i="4"/>
  <c r="N37" i="4"/>
  <c r="C38" i="4"/>
  <c r="D38" i="4"/>
  <c r="E38" i="4"/>
  <c r="F38" i="4"/>
  <c r="G38" i="4"/>
  <c r="H38" i="4"/>
  <c r="I38" i="4"/>
  <c r="J38" i="4"/>
  <c r="K38" i="4"/>
  <c r="L38" i="4"/>
  <c r="M38" i="4"/>
  <c r="N38" i="4"/>
  <c r="D34" i="4"/>
  <c r="E34" i="4"/>
  <c r="F34" i="4"/>
  <c r="G34" i="4"/>
  <c r="H34" i="4"/>
  <c r="I34" i="4"/>
  <c r="J34" i="4"/>
  <c r="K34" i="4"/>
  <c r="L34" i="4"/>
  <c r="M34" i="4"/>
  <c r="N34" i="4"/>
  <c r="C34" i="4"/>
  <c r="C28" i="4"/>
  <c r="C16" i="4"/>
  <c r="V34" i="3"/>
  <c r="V28" i="3"/>
  <c r="V16" i="3"/>
  <c r="AG38" i="3"/>
  <c r="AF38" i="3"/>
  <c r="AE38" i="3"/>
  <c r="AD38" i="3"/>
  <c r="AC38" i="3"/>
  <c r="AB38" i="3"/>
  <c r="AA38" i="3"/>
  <c r="Z38" i="3"/>
  <c r="Y38" i="3"/>
  <c r="X38" i="3"/>
  <c r="W38" i="3"/>
  <c r="V38" i="3"/>
  <c r="AG37" i="3"/>
  <c r="AF37" i="3"/>
  <c r="AE37" i="3"/>
  <c r="AD37" i="3"/>
  <c r="AC37" i="3"/>
  <c r="AB37" i="3"/>
  <c r="AA37" i="3"/>
  <c r="Z37" i="3"/>
  <c r="Y37" i="3"/>
  <c r="X37" i="3"/>
  <c r="W37" i="3"/>
  <c r="V37" i="3"/>
  <c r="AG36" i="3"/>
  <c r="AF36" i="3"/>
  <c r="AE36" i="3"/>
  <c r="AD36" i="3"/>
  <c r="AC36" i="3"/>
  <c r="AB36" i="3"/>
  <c r="AA36" i="3"/>
  <c r="Z36" i="3"/>
  <c r="Y36" i="3"/>
  <c r="X36" i="3"/>
  <c r="W36" i="3"/>
  <c r="V36" i="3"/>
  <c r="AG35" i="3"/>
  <c r="AF35" i="3"/>
  <c r="AE35" i="3"/>
  <c r="AD35" i="3"/>
  <c r="AC35" i="3"/>
  <c r="AB35" i="3"/>
  <c r="AA35" i="3"/>
  <c r="Z35" i="3"/>
  <c r="Y35" i="3"/>
  <c r="X35" i="3"/>
  <c r="W35" i="3"/>
  <c r="V35" i="3"/>
  <c r="AG34" i="3"/>
  <c r="AF34" i="3"/>
  <c r="AE34" i="3"/>
  <c r="AD34" i="3"/>
  <c r="AC34" i="3"/>
  <c r="AB34" i="3"/>
  <c r="AA34" i="3"/>
  <c r="Z34" i="3"/>
  <c r="Y34" i="3"/>
  <c r="X34" i="3"/>
  <c r="W34" i="3"/>
  <c r="C35" i="3"/>
  <c r="D35" i="3"/>
  <c r="E35" i="3"/>
  <c r="F35" i="3"/>
  <c r="G35" i="3"/>
  <c r="H35" i="3"/>
  <c r="I35" i="3"/>
  <c r="J35" i="3"/>
  <c r="K35" i="3"/>
  <c r="L35" i="3"/>
  <c r="M35" i="3"/>
  <c r="N35" i="3"/>
  <c r="C36" i="3"/>
  <c r="D36" i="3"/>
  <c r="E36" i="3"/>
  <c r="F36" i="3"/>
  <c r="G36" i="3"/>
  <c r="H36" i="3"/>
  <c r="I36" i="3"/>
  <c r="J36" i="3"/>
  <c r="K36" i="3"/>
  <c r="L36" i="3"/>
  <c r="M36" i="3"/>
  <c r="N36" i="3"/>
  <c r="C37" i="3"/>
  <c r="D37" i="3"/>
  <c r="E37" i="3"/>
  <c r="F37" i="3"/>
  <c r="G37" i="3"/>
  <c r="H37" i="3"/>
  <c r="I37" i="3"/>
  <c r="J37" i="3"/>
  <c r="K37" i="3"/>
  <c r="L37" i="3"/>
  <c r="M37" i="3"/>
  <c r="N37" i="3"/>
  <c r="C38" i="3"/>
  <c r="D38" i="3"/>
  <c r="E38" i="3"/>
  <c r="F38" i="3"/>
  <c r="G38" i="3"/>
  <c r="H38" i="3"/>
  <c r="I38" i="3"/>
  <c r="J38" i="3"/>
  <c r="K38" i="3"/>
  <c r="L38" i="3"/>
  <c r="M38" i="3"/>
  <c r="N38" i="3"/>
  <c r="C39" i="3"/>
  <c r="D39" i="3"/>
  <c r="E39" i="3"/>
  <c r="F39" i="3"/>
  <c r="G39" i="3"/>
  <c r="H39" i="3"/>
  <c r="I39" i="3"/>
  <c r="J39" i="3"/>
  <c r="K39" i="3"/>
  <c r="L39" i="3"/>
  <c r="M39" i="3"/>
  <c r="N39" i="3"/>
  <c r="C40" i="3"/>
  <c r="D40" i="3"/>
  <c r="E40" i="3"/>
  <c r="F40" i="3"/>
  <c r="G40" i="3"/>
  <c r="H40" i="3"/>
  <c r="I40" i="3"/>
  <c r="J40" i="3"/>
  <c r="K40" i="3"/>
  <c r="L40" i="3"/>
  <c r="M40" i="3"/>
  <c r="N40" i="3"/>
  <c r="D34" i="3"/>
  <c r="E34" i="3"/>
  <c r="F34" i="3"/>
  <c r="G34" i="3"/>
  <c r="H34" i="3"/>
  <c r="I34" i="3"/>
  <c r="J34" i="3"/>
  <c r="K34" i="3"/>
  <c r="L34" i="3"/>
  <c r="M34" i="3"/>
  <c r="N34" i="3"/>
  <c r="C30" i="3"/>
  <c r="C18" i="3"/>
  <c r="H41" i="3"/>
  <c r="G41" i="3"/>
  <c r="F41" i="3"/>
  <c r="E41" i="3"/>
  <c r="D41" i="3"/>
  <c r="C41" i="3"/>
  <c r="C34" i="3"/>
  <c r="AM24" i="1"/>
  <c r="C29" i="1"/>
  <c r="AM14" i="1"/>
  <c r="T30" i="1"/>
  <c r="U30" i="1"/>
  <c r="V30" i="1"/>
  <c r="W30" i="1"/>
  <c r="X30" i="1"/>
  <c r="Y30" i="1"/>
  <c r="Z30" i="1"/>
  <c r="AA30" i="1"/>
  <c r="AB30" i="1"/>
  <c r="AC30" i="1"/>
  <c r="AD30" i="1"/>
  <c r="AE30" i="1"/>
  <c r="T31" i="1"/>
  <c r="U31" i="1"/>
  <c r="V31" i="1"/>
  <c r="W31" i="1"/>
  <c r="X31" i="1"/>
  <c r="Y31" i="1"/>
  <c r="Z31" i="1"/>
  <c r="AA31" i="1"/>
  <c r="AB31" i="1"/>
  <c r="AC31" i="1"/>
  <c r="AD31" i="1"/>
  <c r="AE31" i="1"/>
  <c r="T32" i="1"/>
  <c r="U32" i="1"/>
  <c r="V32" i="1"/>
  <c r="W32" i="1"/>
  <c r="X32" i="1"/>
  <c r="Y32" i="1"/>
  <c r="Z32" i="1"/>
  <c r="AA32" i="1"/>
  <c r="AB32" i="1"/>
  <c r="AC32" i="1"/>
  <c r="AD32" i="1"/>
  <c r="AE32" i="1"/>
  <c r="T33" i="1"/>
  <c r="U33" i="1"/>
  <c r="V33" i="1"/>
  <c r="W33" i="1"/>
  <c r="X33" i="1"/>
  <c r="Y33" i="1"/>
  <c r="Z33" i="1"/>
  <c r="AA33" i="1"/>
  <c r="AB33" i="1"/>
  <c r="AC33" i="1"/>
  <c r="AD33" i="1"/>
  <c r="AE33" i="1"/>
  <c r="U29" i="1"/>
  <c r="V29" i="1"/>
  <c r="W29" i="1"/>
  <c r="X29" i="1"/>
  <c r="Y29" i="1"/>
  <c r="Z29" i="1"/>
  <c r="AA29" i="1"/>
  <c r="AB29" i="1"/>
  <c r="AC29" i="1"/>
  <c r="AD29" i="1"/>
  <c r="AE29" i="1"/>
  <c r="T26" i="1"/>
  <c r="T16" i="1"/>
  <c r="C16" i="1"/>
  <c r="C26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<sst xmlns="http://schemas.openxmlformats.org/spreadsheetml/2006/main" count="859" uniqueCount="79">
  <si>
    <t>ligand_5_Bgals</t>
  </si>
  <si>
    <t>Adipic</t>
  </si>
  <si>
    <t>sheet 2</t>
  </si>
  <si>
    <t>&lt;&gt;</t>
  </si>
  <si>
    <t>A</t>
  </si>
  <si>
    <t>B</t>
  </si>
  <si>
    <t>C</t>
  </si>
  <si>
    <t>D</t>
  </si>
  <si>
    <t>E</t>
  </si>
  <si>
    <t>F</t>
  </si>
  <si>
    <t>blank</t>
  </si>
  <si>
    <t>sheet 14</t>
  </si>
  <si>
    <t>WT</t>
  </si>
  <si>
    <t>OD600</t>
  </si>
  <si>
    <t>clone 1</t>
  </si>
  <si>
    <t>clone 2</t>
  </si>
  <si>
    <t>Adipic acid</t>
  </si>
  <si>
    <t>wild-type</t>
  </si>
  <si>
    <t>∆bab2_0213</t>
  </si>
  <si>
    <t>∆bab2_0214</t>
  </si>
  <si>
    <t>∆bab2_0216</t>
  </si>
  <si>
    <t>∆bab2_0217</t>
  </si>
  <si>
    <t>mM (Concentrations tested)</t>
  </si>
  <si>
    <t>average blank=</t>
  </si>
  <si>
    <t>OD420</t>
  </si>
  <si>
    <t>B-gals</t>
  </si>
  <si>
    <t>&gt; 5 µl of cells used</t>
  </si>
  <si>
    <t>&gt; 6 min incubation</t>
  </si>
  <si>
    <t>Experiment 1</t>
  </si>
  <si>
    <t>mM</t>
  </si>
  <si>
    <t>Clone 1</t>
  </si>
  <si>
    <t>Clone 2</t>
  </si>
  <si>
    <t>Bgals_mutants_ligands_3</t>
  </si>
  <si>
    <t>sheet 7</t>
  </si>
  <si>
    <t>25 uL Chloro</t>
  </si>
  <si>
    <t>125 uL Z Buffer</t>
  </si>
  <si>
    <t>42 uL ONPG</t>
  </si>
  <si>
    <t>83 uL NaCarb</t>
  </si>
  <si>
    <t>sheet 11</t>
  </si>
  <si>
    <t>&gt; 10 µl of cells used</t>
  </si>
  <si>
    <t>Experiment 2</t>
  </si>
  <si>
    <t>Bgals_ligds_mutants_2</t>
  </si>
  <si>
    <t>sheet 8</t>
  </si>
  <si>
    <t>&gt; 8 min incubation</t>
  </si>
  <si>
    <t>&gt; 2.5 µl of cells used</t>
  </si>
  <si>
    <t>x uL cells</t>
  </si>
  <si>
    <t>Experiment 3</t>
  </si>
  <si>
    <t>Ligand Bgal 7</t>
  </si>
  <si>
    <t>G</t>
  </si>
  <si>
    <t>H</t>
  </si>
  <si>
    <t>BLANK</t>
  </si>
  <si>
    <t>5 uL/8min</t>
  </si>
  <si>
    <t>clone 3</t>
  </si>
  <si>
    <t>Aminocaproic acid</t>
  </si>
  <si>
    <t>Wild-type</t>
  </si>
  <si>
    <t>sheet 6</t>
  </si>
  <si>
    <t>Aminocap</t>
  </si>
  <si>
    <t>sheet 12</t>
  </si>
  <si>
    <t>&gt; 10 min incubation</t>
  </si>
  <si>
    <t>aminocaproic acid</t>
  </si>
  <si>
    <t>sheet 9</t>
  </si>
  <si>
    <t>sheet 13</t>
  </si>
  <si>
    <t>Tetradecanedioic acid</t>
  </si>
  <si>
    <t>Tetradeca</t>
  </si>
  <si>
    <t>sheet 3</t>
  </si>
  <si>
    <t>&gt; 12 min incubation</t>
  </si>
  <si>
    <t>Blank</t>
  </si>
  <si>
    <t>sheet 15</t>
  </si>
  <si>
    <t>sheet 16</t>
  </si>
  <si>
    <t>sheet 4</t>
  </si>
  <si>
    <t>Caprolactone</t>
  </si>
  <si>
    <t>sheet 10</t>
  </si>
  <si>
    <t>sheet 18</t>
  </si>
  <si>
    <t>&gt; 9 min incubation</t>
  </si>
  <si>
    <t>Complement</t>
  </si>
  <si>
    <t>5 min incubation</t>
  </si>
  <si>
    <t>5 µl cells</t>
  </si>
  <si>
    <t xml:space="preserve">Adipic </t>
  </si>
  <si>
    <t>clone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</si>
</sst>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scheme val="minor"/>
    </font>
    <font>
      <sz val="11"/>
      <color theme="1"/>
      <name val="Calibri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24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3" fillId="3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1" fontId="0" fillId="8" borderId="0" xfId="0" applyNumberFormat="1" applyFill="1"/>
    <xf numFmtId="1" fontId="0" fillId="0" borderId="0" xfId="0" applyNumberFormat="1" applyFill="1"/>
    <xf numFmtId="0" fontId="0" fillId="0" borderId="0" xfId="0" applyFill="1"/>
    <xf numFmtId="1" fontId="0" fillId="0" borderId="0" xfId="0" applyNumberFormat="1"/>
    <xf numFmtId="164" fontId="0" fillId="4" borderId="0" xfId="0" applyNumberFormat="1" applyFill="1"/>
    <xf numFmtId="164" fontId="0" fillId="0" borderId="0" xfId="0" applyNumberFormat="1"/>
    <xf numFmtId="165" fontId="0" fillId="4" borderId="0" xfId="0" applyNumberFormat="1" applyFill="1"/>
    <xf numFmtId="165" fontId="0" fillId="0" borderId="0" xfId="0" applyNumberFormat="1"/>
    <xf numFmtId="0" fontId="0" fillId="9" borderId="0" xfId="0" applyFill="1"/>
    <xf numFmtId="0" fontId="0" fillId="10" borderId="0" xfId="0" applyFill="1"/>
    <xf numFmtId="165" fontId="0" fillId="11" borderId="0" xfId="0" applyNumberFormat="1" applyFill="1"/>
    <xf numFmtId="0" fontId="0" fillId="11" borderId="0" xfId="0" applyFill="1"/>
    <xf numFmtId="165" fontId="0" fillId="8" borderId="0" xfId="0" applyNumberFormat="1" applyFill="1"/>
    <xf numFmtId="0" fontId="0" fillId="12" borderId="0" xfId="0" applyFill="1"/>
    <xf numFmtId="0" fontId="2" fillId="13" borderId="0" xfId="0" applyFont="1" applyFill="1"/>
    <xf numFmtId="0" fontId="0" fillId="6" borderId="0" xfId="0" applyFill="1" applyAlignment="1">
      <alignment horizontal="right"/>
    </xf>
    <xf numFmtId="164" fontId="0" fillId="5" borderId="0" xfId="0" applyNumberFormat="1" applyFill="1"/>
    <xf numFmtId="0" fontId="3" fillId="0" borderId="0" xfId="0" applyFont="1" applyFill="1"/>
    <xf numFmtId="165" fontId="0" fillId="0" borderId="0" xfId="0" applyNumberFormat="1" applyFill="1"/>
    <xf numFmtId="0" fontId="6" fillId="0" borderId="0" xfId="0" applyFont="1"/>
    <xf numFmtId="0" fontId="6" fillId="14" borderId="0" xfId="0" applyFont="1" applyFill="1"/>
    <xf numFmtId="0" fontId="3" fillId="15" borderId="0" xfId="0" applyFont="1" applyFill="1"/>
    <xf numFmtId="165" fontId="6" fillId="16" borderId="0" xfId="0" applyNumberFormat="1" applyFont="1" applyFill="1"/>
    <xf numFmtId="165" fontId="6" fillId="0" borderId="0" xfId="0" applyNumberFormat="1" applyFont="1"/>
    <xf numFmtId="0" fontId="6" fillId="17" borderId="0" xfId="0" applyFont="1" applyFill="1"/>
    <xf numFmtId="1" fontId="6" fillId="0" borderId="0" xfId="0" applyNumberFormat="1" applyFont="1"/>
    <xf numFmtId="0" fontId="6" fillId="0" borderId="0" xfId="0" applyFont="1" applyFill="1"/>
    <xf numFmtId="0" fontId="6" fillId="11" borderId="0" xfId="0" applyFont="1" applyFill="1"/>
    <xf numFmtId="0" fontId="7" fillId="0" borderId="0" xfId="0" applyFont="1" applyFill="1"/>
    <xf numFmtId="1" fontId="6" fillId="0" borderId="0" xfId="0" applyNumberFormat="1" applyFont="1" applyFill="1"/>
    <xf numFmtId="0" fontId="6" fillId="2" borderId="0" xfId="0" applyFont="1" applyFill="1"/>
    <xf numFmtId="14" fontId="6" fillId="2" borderId="0" xfId="0" applyNumberFormat="1" applyFont="1" applyFill="1"/>
    <xf numFmtId="14" fontId="6" fillId="0" borderId="0" xfId="0" applyNumberFormat="1" applyFont="1" applyFill="1"/>
    <xf numFmtId="165" fontId="6" fillId="0" borderId="0" xfId="0" applyNumberFormat="1" applyFont="1" applyFill="1"/>
    <xf numFmtId="1" fontId="0" fillId="18" borderId="0" xfId="0" applyNumberFormat="1" applyFill="1"/>
    <xf numFmtId="0" fontId="0" fillId="0" borderId="0" xfId="0" applyFill="1" applyAlignment="1">
      <alignment horizontal="right"/>
    </xf>
    <xf numFmtId="1" fontId="0" fillId="4" borderId="0" xfId="0" applyNumberFormat="1" applyFill="1"/>
    <xf numFmtId="1" fontId="6" fillId="16" borderId="0" xfId="0" applyNumberFormat="1" applyFont="1" applyFill="1"/>
    <xf numFmtId="1" fontId="0" fillId="19" borderId="0" xfId="0" applyNumberFormat="1" applyFill="1"/>
    <xf numFmtId="1" fontId="6" fillId="18" borderId="0" xfId="0" applyNumberFormat="1" applyFont="1" applyFill="1"/>
    <xf numFmtId="1" fontId="6" fillId="0" borderId="0" xfId="0" applyNumberFormat="1" applyFont="1" applyBorder="1"/>
    <xf numFmtId="0" fontId="0" fillId="0" borderId="0" xfId="0" applyBorder="1"/>
    <xf numFmtId="164" fontId="0" fillId="11" borderId="0" xfId="0" applyNumberFormat="1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18" borderId="0" xfId="0" applyFill="1"/>
    <xf numFmtId="0" fontId="8" fillId="18" borderId="0" xfId="0" applyFont="1" applyFill="1"/>
    <xf numFmtId="0" fontId="8" fillId="9" borderId="0" xfId="0" applyFont="1" applyFill="1"/>
    <xf numFmtId="0" fontId="8" fillId="2" borderId="0" xfId="0" applyFont="1" applyFill="1"/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12" borderId="0" xfId="0" applyFill="1" applyAlignment="1">
      <alignment horizontal="center" wrapText="1"/>
    </xf>
  </cellXfs>
  <cellStyles count="12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Normal" xfId="0" builtinId="0"/>
    <cellStyle name="Normal 2" xfId="46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1"/>
  <sheetViews>
    <sheetView tabSelected="1" topLeftCell="P15" workbookViewId="0">
      <selection activeCell="AM29" sqref="AM29"/>
    </sheetView>
  </sheetViews>
  <sheetFormatPr baseColWidth="10" defaultRowHeight="15" x14ac:dyDescent="0"/>
  <cols>
    <col min="15" max="15" width="16.6640625" customWidth="1"/>
    <col min="32" max="32" width="12.6640625" customWidth="1"/>
    <col min="51" max="51" width="12.6640625" customWidth="1"/>
    <col min="52" max="52" width="12.83203125" customWidth="1"/>
  </cols>
  <sheetData>
    <row r="1" spans="1:71">
      <c r="AK1" s="1"/>
      <c r="AL1" s="39" t="s">
        <v>41</v>
      </c>
      <c r="AM1" s="29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35"/>
      <c r="BD1" s="35"/>
      <c r="BE1" s="41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</row>
    <row r="2" spans="1:71">
      <c r="B2" s="1"/>
      <c r="C2" s="1" t="s">
        <v>0</v>
      </c>
      <c r="D2" s="1"/>
      <c r="S2" s="1"/>
      <c r="T2" s="1" t="s">
        <v>32</v>
      </c>
      <c r="U2" s="1"/>
      <c r="AK2" s="1"/>
      <c r="AL2" s="29" t="s">
        <v>16</v>
      </c>
      <c r="AM2" s="29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1:71">
      <c r="B3" s="1"/>
      <c r="C3" s="2">
        <v>42997</v>
      </c>
      <c r="D3" s="1"/>
      <c r="S3" s="1"/>
      <c r="T3" s="2">
        <v>42984</v>
      </c>
      <c r="U3" s="1"/>
      <c r="AK3" s="1"/>
      <c r="AL3" s="40">
        <v>42979</v>
      </c>
      <c r="AM3" s="29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1:71">
      <c r="B4" s="1"/>
      <c r="C4" s="1" t="s">
        <v>16</v>
      </c>
      <c r="D4" s="1"/>
      <c r="G4" s="23"/>
      <c r="H4" s="23" t="s">
        <v>28</v>
      </c>
      <c r="I4" s="23"/>
      <c r="S4" s="1"/>
      <c r="T4" s="1" t="s">
        <v>16</v>
      </c>
      <c r="U4" s="1"/>
      <c r="X4" s="23"/>
      <c r="Y4" s="23" t="s">
        <v>40</v>
      </c>
      <c r="Z4" s="23"/>
      <c r="AL4" s="28"/>
      <c r="AM4" s="28"/>
      <c r="AN4" s="28"/>
      <c r="AO4" s="28"/>
      <c r="AP4" s="28"/>
      <c r="AQ4" s="23"/>
      <c r="AR4" s="23" t="s">
        <v>46</v>
      </c>
      <c r="AS4" s="23"/>
      <c r="AT4" s="28"/>
      <c r="AU4" s="28"/>
      <c r="AV4" s="28"/>
      <c r="AW4" s="28"/>
      <c r="AX4" s="28"/>
      <c r="AY4" s="28"/>
      <c r="AZ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1:71">
      <c r="AY5" s="28"/>
      <c r="AZ5" s="35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35"/>
      <c r="BQ5" s="35"/>
      <c r="BR5" s="35"/>
      <c r="BS5" s="35"/>
    </row>
    <row r="6" spans="1:71">
      <c r="AY6" s="35"/>
      <c r="AZ6" s="35"/>
      <c r="BC6" s="26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35"/>
      <c r="BQ6" s="35"/>
      <c r="BR6" s="35"/>
      <c r="BS6" s="35"/>
    </row>
    <row r="7" spans="1:71">
      <c r="C7" s="17"/>
      <c r="D7" s="17"/>
      <c r="E7" s="17"/>
      <c r="F7" s="17" t="s">
        <v>14</v>
      </c>
      <c r="G7" s="17"/>
      <c r="H7" s="17"/>
      <c r="I7" s="18"/>
      <c r="J7" s="18"/>
      <c r="K7" s="18"/>
      <c r="L7" s="18" t="s">
        <v>15</v>
      </c>
      <c r="M7" s="18"/>
      <c r="N7" s="18"/>
      <c r="T7" s="17"/>
      <c r="U7" s="17"/>
      <c r="V7" s="17"/>
      <c r="W7" s="17" t="s">
        <v>14</v>
      </c>
      <c r="X7" s="17"/>
      <c r="Y7" s="17"/>
      <c r="Z7" s="18"/>
      <c r="AA7" s="18"/>
      <c r="AB7" s="18"/>
      <c r="AC7" s="18" t="s">
        <v>15</v>
      </c>
      <c r="AD7" s="18"/>
      <c r="AE7" s="18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35"/>
      <c r="AZ7" s="35"/>
      <c r="BC7" s="26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35"/>
      <c r="BQ7" s="35"/>
      <c r="BR7" s="35"/>
      <c r="BS7" s="35"/>
    </row>
    <row r="8" spans="1:71">
      <c r="A8" s="22" t="s">
        <v>13</v>
      </c>
      <c r="B8" s="3" t="s">
        <v>3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  <c r="R8" s="22" t="s">
        <v>13</v>
      </c>
      <c r="S8" s="3" t="s">
        <v>3</v>
      </c>
      <c r="T8" s="3">
        <v>1</v>
      </c>
      <c r="U8" s="3">
        <v>2</v>
      </c>
      <c r="V8" s="3">
        <v>3</v>
      </c>
      <c r="W8" s="3">
        <v>4</v>
      </c>
      <c r="X8" s="3">
        <v>5</v>
      </c>
      <c r="Y8" s="3">
        <v>6</v>
      </c>
      <c r="Z8" s="3">
        <v>7</v>
      </c>
      <c r="AA8" s="3">
        <v>8</v>
      </c>
      <c r="AB8" s="3">
        <v>9</v>
      </c>
      <c r="AC8" s="3">
        <v>10</v>
      </c>
      <c r="AD8" s="3">
        <v>11</v>
      </c>
      <c r="AE8" s="3">
        <v>12</v>
      </c>
      <c r="AK8" s="22" t="s">
        <v>13</v>
      </c>
      <c r="AL8" s="30" t="s">
        <v>3</v>
      </c>
      <c r="AM8" s="30">
        <v>1</v>
      </c>
      <c r="AN8" s="30">
        <v>2</v>
      </c>
      <c r="AO8" s="30">
        <v>3</v>
      </c>
      <c r="AP8" s="30">
        <v>4</v>
      </c>
      <c r="AQ8" s="30">
        <v>5</v>
      </c>
      <c r="AR8" s="30">
        <v>6</v>
      </c>
      <c r="AS8" s="30">
        <v>7</v>
      </c>
      <c r="AT8" s="30">
        <v>8</v>
      </c>
      <c r="AU8" s="30">
        <v>9</v>
      </c>
      <c r="AV8" s="30">
        <v>10</v>
      </c>
      <c r="AW8" s="30">
        <v>11</v>
      </c>
      <c r="AX8" s="30">
        <v>12</v>
      </c>
      <c r="AY8" s="35"/>
      <c r="AZ8" s="35"/>
      <c r="BC8" s="26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35"/>
      <c r="BQ8" s="35"/>
      <c r="BR8" s="35"/>
      <c r="BS8" s="35"/>
    </row>
    <row r="9" spans="1:71">
      <c r="A9" s="22" t="s">
        <v>2</v>
      </c>
      <c r="B9" s="3" t="s">
        <v>4</v>
      </c>
      <c r="C9" s="21">
        <v>0.87300002574920654</v>
      </c>
      <c r="D9" s="21">
        <v>0.86049997806549072</v>
      </c>
      <c r="E9" s="21">
        <v>0.87730002403259277</v>
      </c>
      <c r="F9" s="21">
        <v>0.89069998264312744</v>
      </c>
      <c r="G9" s="21">
        <v>0.8815000057220459</v>
      </c>
      <c r="H9" s="21">
        <v>0.88730001449584961</v>
      </c>
      <c r="I9" s="16">
        <v>0.9562000036239624</v>
      </c>
      <c r="J9" s="16">
        <v>0.95550000667572021</v>
      </c>
      <c r="K9" s="16">
        <v>0.94230002164840698</v>
      </c>
      <c r="L9" s="16">
        <v>0.92180001735687256</v>
      </c>
      <c r="M9" s="16">
        <v>0.8554999828338623</v>
      </c>
      <c r="N9" s="16">
        <v>0.85699999332427979</v>
      </c>
      <c r="O9" t="s">
        <v>17</v>
      </c>
      <c r="R9" s="22" t="s">
        <v>33</v>
      </c>
      <c r="S9" s="3" t="s">
        <v>4</v>
      </c>
      <c r="T9" s="21">
        <v>0.60019999742507935</v>
      </c>
      <c r="U9" s="21">
        <v>0.569100022315979</v>
      </c>
      <c r="V9" s="21">
        <v>0.51560002565383911</v>
      </c>
      <c r="W9" s="21">
        <v>0.54079997539520264</v>
      </c>
      <c r="X9" s="21">
        <v>0.54369997978210449</v>
      </c>
      <c r="Y9" s="21">
        <v>0.47229999303817749</v>
      </c>
      <c r="Z9" s="16">
        <v>0.59549999237060547</v>
      </c>
      <c r="AA9" s="16">
        <v>0.55669999122619629</v>
      </c>
      <c r="AB9" s="16">
        <v>0.43840000033378601</v>
      </c>
      <c r="AC9" s="16">
        <v>0.53219997882843018</v>
      </c>
      <c r="AD9" s="16">
        <v>0.53210002183914185</v>
      </c>
      <c r="AE9" s="16">
        <v>0.37959998846054077</v>
      </c>
      <c r="AF9" t="s">
        <v>17</v>
      </c>
      <c r="AK9" s="22" t="s">
        <v>2</v>
      </c>
      <c r="AL9" s="30" t="s">
        <v>4</v>
      </c>
      <c r="AM9" s="31">
        <v>0.76400000000000001</v>
      </c>
      <c r="AN9" s="31">
        <v>0.78200000000000003</v>
      </c>
      <c r="AO9" s="31">
        <v>0.68</v>
      </c>
      <c r="AP9" s="31">
        <v>0.69899999999999995</v>
      </c>
      <c r="AQ9" s="31">
        <v>0.68300000000000005</v>
      </c>
      <c r="AR9" s="31">
        <v>0.77700000000000002</v>
      </c>
      <c r="AS9" s="32">
        <v>0.81499999999999995</v>
      </c>
      <c r="AT9" s="32">
        <v>0.749</v>
      </c>
      <c r="AU9" s="32">
        <v>0.69</v>
      </c>
      <c r="AV9" s="32">
        <v>0.749</v>
      </c>
      <c r="AW9" s="32">
        <v>0.73699999999999999</v>
      </c>
      <c r="AX9" s="32">
        <v>0.67</v>
      </c>
      <c r="AY9" t="s">
        <v>17</v>
      </c>
      <c r="AZ9" t="s">
        <v>18</v>
      </c>
      <c r="BC9" s="26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</row>
    <row r="10" spans="1:71">
      <c r="A10" s="22"/>
      <c r="B10" s="3" t="s">
        <v>5</v>
      </c>
      <c r="C10" s="21">
        <v>0.91860002279281616</v>
      </c>
      <c r="D10" s="21">
        <v>0.89719998836517334</v>
      </c>
      <c r="E10" s="21">
        <v>0.93250000476837158</v>
      </c>
      <c r="F10" s="21">
        <v>0.91540002822875977</v>
      </c>
      <c r="G10" s="21">
        <v>0.9221000075340271</v>
      </c>
      <c r="H10" s="21">
        <v>0.93839997053146362</v>
      </c>
      <c r="I10" s="16">
        <v>0.97269999980926514</v>
      </c>
      <c r="J10" s="16">
        <v>0.97640001773834229</v>
      </c>
      <c r="K10" s="16">
        <v>0.883899986743927</v>
      </c>
      <c r="L10" s="16">
        <v>0.88559997081756592</v>
      </c>
      <c r="M10" s="16">
        <v>0.89560002088546753</v>
      </c>
      <c r="N10" s="16">
        <v>0.88929998874664307</v>
      </c>
      <c r="O10" t="s">
        <v>18</v>
      </c>
      <c r="R10" s="22"/>
      <c r="S10" s="3" t="s">
        <v>5</v>
      </c>
      <c r="T10" s="21">
        <v>0.41940000653266907</v>
      </c>
      <c r="U10" s="21">
        <v>0.37889999151229858</v>
      </c>
      <c r="V10" s="21">
        <v>0.34360000491142273</v>
      </c>
      <c r="W10" s="21">
        <v>0.43529999256134033</v>
      </c>
      <c r="X10" s="21">
        <v>0.46840000152587891</v>
      </c>
      <c r="Y10" s="21">
        <v>0.36309999227523804</v>
      </c>
      <c r="Z10" s="16">
        <v>0.48440000414848328</v>
      </c>
      <c r="AA10" s="16">
        <v>0.47760000824928284</v>
      </c>
      <c r="AB10" s="16">
        <v>0.35339999198913574</v>
      </c>
      <c r="AC10" s="16">
        <v>0.42480000853538513</v>
      </c>
      <c r="AD10" s="16">
        <v>0.43959999084472656</v>
      </c>
      <c r="AE10" s="16">
        <v>0.28510001301765442</v>
      </c>
      <c r="AF10" t="s">
        <v>18</v>
      </c>
      <c r="AK10" s="22"/>
      <c r="AL10" s="30" t="s">
        <v>5</v>
      </c>
      <c r="AM10" s="32">
        <v>0.69899999999999995</v>
      </c>
      <c r="AN10" s="32">
        <v>0.70499999999999996</v>
      </c>
      <c r="AO10" s="32">
        <v>0.67</v>
      </c>
      <c r="AP10" s="32">
        <v>0.72199999999999998</v>
      </c>
      <c r="AQ10" s="32">
        <v>0.84</v>
      </c>
      <c r="AR10" s="32">
        <v>0.82599999999999996</v>
      </c>
      <c r="AS10" s="31">
        <v>0.98199999999999998</v>
      </c>
      <c r="AT10" s="31">
        <v>0.78</v>
      </c>
      <c r="AU10" s="31">
        <v>0.76200000000000001</v>
      </c>
      <c r="AV10" s="31">
        <v>0.77400000000000002</v>
      </c>
      <c r="AW10" s="31">
        <v>0.998</v>
      </c>
      <c r="AX10" s="31">
        <v>0.97</v>
      </c>
      <c r="AY10" t="s">
        <v>19</v>
      </c>
      <c r="AZ10" t="s">
        <v>20</v>
      </c>
      <c r="BC10" s="26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35"/>
      <c r="BQ10" s="35"/>
      <c r="BR10" s="35"/>
      <c r="BS10" s="35"/>
    </row>
    <row r="11" spans="1:71">
      <c r="A11" s="22"/>
      <c r="B11" s="3" t="s">
        <v>6</v>
      </c>
      <c r="C11" s="21">
        <v>0.9146999716758728</v>
      </c>
      <c r="D11" s="21">
        <v>0.93120002746582031</v>
      </c>
      <c r="E11" s="21">
        <v>0.93940001726150513</v>
      </c>
      <c r="F11" s="21">
        <v>0.9496999979019165</v>
      </c>
      <c r="G11" s="21">
        <v>0.93019998073577881</v>
      </c>
      <c r="H11" s="21">
        <v>0.92079997062683105</v>
      </c>
      <c r="I11" s="16">
        <v>0.88569998741149902</v>
      </c>
      <c r="J11" s="16">
        <v>0.87580001354217529</v>
      </c>
      <c r="K11" s="16">
        <v>0.91649997234344482</v>
      </c>
      <c r="L11" s="16">
        <v>0.92409998178482056</v>
      </c>
      <c r="M11" s="16">
        <v>0.92019999027252197</v>
      </c>
      <c r="N11" s="16">
        <v>0.93879997730255127</v>
      </c>
      <c r="O11" t="s">
        <v>19</v>
      </c>
      <c r="R11" s="22"/>
      <c r="S11" s="3" t="s">
        <v>6</v>
      </c>
      <c r="T11" s="21">
        <v>0.51160001754760742</v>
      </c>
      <c r="U11" s="21">
        <v>0.31139999628067017</v>
      </c>
      <c r="V11" s="21">
        <v>0.37770000100135803</v>
      </c>
      <c r="W11" s="21">
        <v>0.4000999927520752</v>
      </c>
      <c r="X11" s="21">
        <v>0.43729999661445618</v>
      </c>
      <c r="Y11" s="21">
        <v>0.39680001139640808</v>
      </c>
      <c r="Z11" s="16">
        <v>0.25630000233650208</v>
      </c>
      <c r="AA11" s="16">
        <v>0.26489999890327454</v>
      </c>
      <c r="AB11" s="16">
        <v>0.28769999742507935</v>
      </c>
      <c r="AC11" s="16">
        <v>0.32460001111030579</v>
      </c>
      <c r="AD11" s="16">
        <v>0.22619999945163727</v>
      </c>
      <c r="AE11" s="16">
        <v>0.25029999017715454</v>
      </c>
      <c r="AF11" t="s">
        <v>19</v>
      </c>
      <c r="AK11" s="22"/>
      <c r="AL11" s="30" t="s">
        <v>6</v>
      </c>
      <c r="AM11" s="31">
        <v>0.68700000000000006</v>
      </c>
      <c r="AN11" s="31">
        <v>0.72799999999999998</v>
      </c>
      <c r="AO11" s="31">
        <v>0.751</v>
      </c>
      <c r="AP11" s="31">
        <v>0.85</v>
      </c>
      <c r="AQ11" s="31">
        <v>0.76200000000000001</v>
      </c>
      <c r="AR11" s="31">
        <v>0.66900000000000004</v>
      </c>
      <c r="AS11" s="32"/>
      <c r="AT11" s="32"/>
      <c r="AU11" s="32"/>
      <c r="AV11" s="32"/>
      <c r="AW11" s="32"/>
      <c r="AX11" s="32"/>
      <c r="AY11" t="s">
        <v>21</v>
      </c>
      <c r="AZ11" s="35"/>
      <c r="BC11" s="26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35"/>
      <c r="BQ11" s="35"/>
      <c r="BR11" s="35"/>
      <c r="BS11" s="35"/>
    </row>
    <row r="12" spans="1:71">
      <c r="A12" s="22"/>
      <c r="B12" s="3" t="s">
        <v>7</v>
      </c>
      <c r="C12" s="21">
        <v>0.92409998178482056</v>
      </c>
      <c r="D12" s="21">
        <v>0.87510001659393311</v>
      </c>
      <c r="E12" s="21">
        <v>0.89660000801086426</v>
      </c>
      <c r="F12" s="21">
        <v>0.89609998464584351</v>
      </c>
      <c r="G12" s="21">
        <v>0.87269997596740723</v>
      </c>
      <c r="H12" s="21">
        <v>0.85379999876022339</v>
      </c>
      <c r="I12" s="16">
        <v>0.883899986743927</v>
      </c>
      <c r="J12" s="16">
        <v>0.87120002508163452</v>
      </c>
      <c r="K12" s="16">
        <v>0.86970001459121704</v>
      </c>
      <c r="L12" s="16">
        <v>0.87199997901916504</v>
      </c>
      <c r="M12" s="16">
        <v>0.85430002212524414</v>
      </c>
      <c r="N12" s="16">
        <v>0.86540001630783081</v>
      </c>
      <c r="O12" t="s">
        <v>20</v>
      </c>
      <c r="R12" s="22"/>
      <c r="S12" s="3" t="s">
        <v>7</v>
      </c>
      <c r="T12" s="21">
        <v>0.51160001754760742</v>
      </c>
      <c r="U12" s="21">
        <v>0.25040000677108765</v>
      </c>
      <c r="V12" s="21">
        <v>0.28780001401901245</v>
      </c>
      <c r="W12" s="21">
        <v>0.45680001378059387</v>
      </c>
      <c r="X12" s="21">
        <v>0.32269999384880066</v>
      </c>
      <c r="Y12" s="21">
        <v>0.27110001444816589</v>
      </c>
      <c r="Z12" s="16">
        <v>0.2637999951839447</v>
      </c>
      <c r="AA12" s="16">
        <v>0.37439998984336853</v>
      </c>
      <c r="AB12" s="16">
        <v>0.2685999870300293</v>
      </c>
      <c r="AC12" s="16">
        <v>0.351500004529953</v>
      </c>
      <c r="AD12" s="16">
        <v>0.30099999904632568</v>
      </c>
      <c r="AE12" s="16">
        <v>0.28049999475479126</v>
      </c>
      <c r="AF12" t="s">
        <v>20</v>
      </c>
      <c r="AK12" s="22"/>
      <c r="AL12" s="30" t="s">
        <v>7</v>
      </c>
      <c r="AM12" s="36">
        <v>5.1700000000000003E-2</v>
      </c>
      <c r="AN12" s="36">
        <v>5.0299997999999999E-2</v>
      </c>
      <c r="AO12" s="36">
        <v>5.0599999999999999E-2</v>
      </c>
      <c r="AP12" s="36">
        <v>5.0799998999999998E-2</v>
      </c>
      <c r="AQ12" s="36">
        <v>4.9899999E-2</v>
      </c>
      <c r="AR12" s="36">
        <v>5.1399998000000002E-2</v>
      </c>
      <c r="AS12" s="36">
        <v>5.0299997999999999E-2</v>
      </c>
      <c r="AT12" s="36">
        <v>5.0299997999999999E-2</v>
      </c>
      <c r="AU12" s="36">
        <v>5.1499999999999997E-2</v>
      </c>
      <c r="AV12" s="36">
        <v>5.1899999000000002E-2</v>
      </c>
      <c r="AW12" s="36">
        <v>5.0799998999999998E-2</v>
      </c>
      <c r="AX12" s="36">
        <v>5.1499999999999997E-2</v>
      </c>
      <c r="AY12" s="33" t="s">
        <v>10</v>
      </c>
      <c r="AZ12" s="35"/>
      <c r="BC12" s="26"/>
      <c r="BD12" s="42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</row>
    <row r="13" spans="1:71">
      <c r="A13" s="22"/>
      <c r="B13" s="3" t="s">
        <v>8</v>
      </c>
      <c r="C13" s="21">
        <v>0.95819997787475586</v>
      </c>
      <c r="D13" s="21">
        <v>0.93309998512268066</v>
      </c>
      <c r="E13" s="21">
        <v>0.92030000686645508</v>
      </c>
      <c r="F13" s="21">
        <v>0.90329998731613159</v>
      </c>
      <c r="G13" s="21">
        <v>0.9179999828338623</v>
      </c>
      <c r="H13" s="21">
        <v>0.90530002117156982</v>
      </c>
      <c r="I13" s="16">
        <v>0.91200000047683716</v>
      </c>
      <c r="J13" s="16">
        <v>0.93370002508163452</v>
      </c>
      <c r="K13" s="16">
        <v>0.93709999322891235</v>
      </c>
      <c r="L13" s="16">
        <v>0.94489997625350952</v>
      </c>
      <c r="M13" s="16">
        <v>0.94150000810623169</v>
      </c>
      <c r="N13" s="16">
        <v>0.9836999773979187</v>
      </c>
      <c r="O13" t="s">
        <v>21</v>
      </c>
      <c r="R13" s="22"/>
      <c r="S13" s="3" t="s">
        <v>8</v>
      </c>
      <c r="T13" s="21">
        <v>0.47249999642372131</v>
      </c>
      <c r="U13" s="21">
        <v>0.21799999475479126</v>
      </c>
      <c r="V13" s="21">
        <v>0.20170000195503235</v>
      </c>
      <c r="W13" s="21">
        <v>0.30059999227523804</v>
      </c>
      <c r="X13" s="21">
        <v>0.20389999449253082</v>
      </c>
      <c r="Y13" s="21">
        <v>0.29809999465942383</v>
      </c>
      <c r="Z13" s="16">
        <v>0.37979999184608459</v>
      </c>
      <c r="AA13" s="16">
        <v>0.29460000991821289</v>
      </c>
      <c r="AB13" s="16">
        <v>0.25780001282691956</v>
      </c>
      <c r="AC13" s="16">
        <v>0.34560000896453857</v>
      </c>
      <c r="AD13" s="16">
        <v>0.27939999103546143</v>
      </c>
      <c r="AE13" s="16">
        <v>0.31200000643730164</v>
      </c>
      <c r="AF13" t="s">
        <v>21</v>
      </c>
      <c r="AM13" s="6">
        <v>0</v>
      </c>
      <c r="AN13" s="6">
        <v>0.05</v>
      </c>
      <c r="AO13" s="6">
        <v>0.1</v>
      </c>
      <c r="AP13" s="6">
        <v>0.2</v>
      </c>
      <c r="AQ13" s="6">
        <v>0.5</v>
      </c>
      <c r="AR13" s="6">
        <v>1</v>
      </c>
      <c r="AS13" s="7">
        <v>0</v>
      </c>
      <c r="AT13" s="7">
        <v>0.05</v>
      </c>
      <c r="AU13" s="7">
        <v>0.1</v>
      </c>
      <c r="AV13" s="7">
        <v>0.2</v>
      </c>
      <c r="AW13" s="7">
        <v>0.5</v>
      </c>
      <c r="AX13" s="7">
        <v>1</v>
      </c>
      <c r="AY13" s="58" t="s">
        <v>22</v>
      </c>
      <c r="AZ13" s="58"/>
      <c r="BA13" s="28"/>
      <c r="BB13" s="2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</row>
    <row r="14" spans="1:71">
      <c r="A14" s="22"/>
      <c r="B14" s="3" t="s">
        <v>9</v>
      </c>
      <c r="C14" s="19">
        <v>5.5100001394748688E-2</v>
      </c>
      <c r="D14" s="19">
        <v>5.260000005364418E-2</v>
      </c>
      <c r="E14" s="19">
        <v>5.2799999713897705E-2</v>
      </c>
      <c r="F14" s="19">
        <v>5.2799999713897705E-2</v>
      </c>
      <c r="G14" s="19">
        <v>5.260000005364418E-2</v>
      </c>
      <c r="H14" s="19">
        <v>5.3700000047683716E-2</v>
      </c>
      <c r="I14" s="19">
        <v>5.260000005364418E-2</v>
      </c>
      <c r="J14" s="19">
        <v>5.2499998360872269E-2</v>
      </c>
      <c r="K14" s="19">
        <v>5.169999971985817E-2</v>
      </c>
      <c r="L14" s="19">
        <v>5.299999937415123E-2</v>
      </c>
      <c r="M14" s="19">
        <v>5.2099999040365219E-2</v>
      </c>
      <c r="N14" s="19">
        <v>5.1199998706579208E-2</v>
      </c>
      <c r="O14" s="20" t="s">
        <v>10</v>
      </c>
      <c r="R14" s="22"/>
      <c r="S14" s="3" t="s">
        <v>9</v>
      </c>
      <c r="T14" s="19">
        <v>4.9899999052286148E-2</v>
      </c>
      <c r="U14" s="19">
        <v>5.0400000065565109E-2</v>
      </c>
      <c r="V14" s="19">
        <v>5.0099998712539673E-2</v>
      </c>
      <c r="W14" s="19">
        <v>5.5700000375509262E-2</v>
      </c>
      <c r="X14" s="19">
        <v>4.7299999743700027E-2</v>
      </c>
      <c r="Y14" s="19">
        <v>5.169999971985817E-2</v>
      </c>
      <c r="Z14" s="19">
        <v>4.8200000077486038E-2</v>
      </c>
      <c r="AA14" s="19">
        <v>4.5899998396635056E-2</v>
      </c>
      <c r="AB14" s="19">
        <v>5.4999999701976776E-2</v>
      </c>
      <c r="AC14" s="19">
        <v>4.9800001084804535E-2</v>
      </c>
      <c r="AD14" s="19">
        <v>4.6700000762939453E-2</v>
      </c>
      <c r="AE14" s="19">
        <v>6.8300001323223114E-2</v>
      </c>
      <c r="AF14" s="20" t="s">
        <v>10</v>
      </c>
      <c r="AK14" s="60" t="s">
        <v>23</v>
      </c>
      <c r="AL14" s="60"/>
      <c r="AM14" s="25">
        <f>AVERAGE(AM12:AX12)</f>
        <v>5.0916665666666666E-2</v>
      </c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28"/>
      <c r="AZ14" s="28"/>
      <c r="BA14" s="28"/>
      <c r="BB14" s="28"/>
      <c r="BC14" s="26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</row>
    <row r="15" spans="1:71">
      <c r="C15" s="6">
        <v>0</v>
      </c>
      <c r="D15" s="6">
        <v>0.05</v>
      </c>
      <c r="E15" s="6">
        <v>0.1</v>
      </c>
      <c r="F15" s="6">
        <v>0.2</v>
      </c>
      <c r="G15" s="6">
        <v>0.5</v>
      </c>
      <c r="H15" s="6">
        <v>1</v>
      </c>
      <c r="I15" s="7">
        <v>0</v>
      </c>
      <c r="J15" s="7">
        <v>0.05</v>
      </c>
      <c r="K15" s="7">
        <v>0.1</v>
      </c>
      <c r="L15" s="7">
        <v>0.2</v>
      </c>
      <c r="M15" s="7">
        <v>0.5</v>
      </c>
      <c r="N15" s="7">
        <v>1</v>
      </c>
      <c r="O15" s="58" t="s">
        <v>22</v>
      </c>
      <c r="P15" s="58"/>
      <c r="T15" s="6">
        <v>0</v>
      </c>
      <c r="U15" s="6">
        <v>0.05</v>
      </c>
      <c r="V15" s="6">
        <v>0.1</v>
      </c>
      <c r="W15" s="6">
        <v>0.2</v>
      </c>
      <c r="X15" s="6">
        <v>0.5</v>
      </c>
      <c r="Y15" s="6">
        <v>1</v>
      </c>
      <c r="Z15" s="7">
        <v>0</v>
      </c>
      <c r="AA15" s="7">
        <v>0.05</v>
      </c>
      <c r="AB15" s="7">
        <v>0.1</v>
      </c>
      <c r="AC15" s="7">
        <v>0.2</v>
      </c>
      <c r="AD15" s="7">
        <v>0.5</v>
      </c>
      <c r="AE15" s="7">
        <v>1</v>
      </c>
      <c r="AF15" s="58" t="s">
        <v>22</v>
      </c>
      <c r="AG15" s="5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35"/>
      <c r="AZ15" s="35"/>
      <c r="BA15" s="35"/>
      <c r="BB15" s="35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35"/>
      <c r="BQ15" s="35"/>
      <c r="BR15" s="35"/>
      <c r="BS15" s="35"/>
    </row>
    <row r="16" spans="1:71">
      <c r="A16" s="60" t="s">
        <v>23</v>
      </c>
      <c r="B16" s="60"/>
      <c r="C16" s="25">
        <f>AVERAGE(C14:N14)</f>
        <v>5.2724999686082206E-2</v>
      </c>
      <c r="R16" s="60" t="s">
        <v>23</v>
      </c>
      <c r="S16" s="60"/>
      <c r="T16" s="25">
        <f>AVERAGE(T14:AE14)</f>
        <v>5.1583333251376949E-2</v>
      </c>
      <c r="AY16" s="35"/>
      <c r="AZ16" s="35"/>
      <c r="BA16" s="35"/>
      <c r="BB16" s="35"/>
      <c r="BC16" s="26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35"/>
      <c r="BQ16" s="35"/>
      <c r="BR16" s="35"/>
      <c r="BS16" s="35"/>
    </row>
    <row r="17" spans="1:71">
      <c r="C17" s="17"/>
      <c r="D17" s="17"/>
      <c r="E17" s="17"/>
      <c r="F17" s="17" t="s">
        <v>14</v>
      </c>
      <c r="G17" s="17"/>
      <c r="H17" s="17"/>
      <c r="I17" s="18"/>
      <c r="J17" s="18"/>
      <c r="K17" s="18"/>
      <c r="L17" s="18" t="s">
        <v>15</v>
      </c>
      <c r="M17" s="18"/>
      <c r="N17" s="18"/>
      <c r="T17" s="17"/>
      <c r="U17" s="17"/>
      <c r="V17" s="17"/>
      <c r="W17" s="17" t="s">
        <v>14</v>
      </c>
      <c r="X17" s="17"/>
      <c r="Y17" s="17"/>
      <c r="Z17" s="18"/>
      <c r="AA17" s="18"/>
      <c r="AB17" s="18"/>
      <c r="AC17" s="18" t="s">
        <v>15</v>
      </c>
      <c r="AD17" s="18"/>
      <c r="AE17" s="18"/>
      <c r="AK17" s="26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35"/>
      <c r="AZ17" s="35"/>
      <c r="BA17" s="35"/>
      <c r="BB17" s="35"/>
      <c r="BC17" s="26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35"/>
      <c r="BQ17" s="35"/>
      <c r="BR17" s="35"/>
      <c r="BS17" s="35"/>
    </row>
    <row r="18" spans="1:71">
      <c r="A18" s="22" t="s">
        <v>24</v>
      </c>
      <c r="B18" s="3" t="s">
        <v>3</v>
      </c>
      <c r="C18" s="3">
        <v>1</v>
      </c>
      <c r="D18" s="3">
        <v>2</v>
      </c>
      <c r="E18" s="3">
        <v>3</v>
      </c>
      <c r="F18" s="3">
        <v>4</v>
      </c>
      <c r="G18" s="3">
        <v>5</v>
      </c>
      <c r="H18" s="3">
        <v>6</v>
      </c>
      <c r="I18" s="3">
        <v>7</v>
      </c>
      <c r="J18" s="3">
        <v>8</v>
      </c>
      <c r="K18" s="3">
        <v>9</v>
      </c>
      <c r="L18" s="3">
        <v>10</v>
      </c>
      <c r="M18" s="3">
        <v>11</v>
      </c>
      <c r="N18" s="3">
        <v>12</v>
      </c>
      <c r="R18" s="22" t="s">
        <v>24</v>
      </c>
      <c r="S18" s="3" t="s">
        <v>3</v>
      </c>
      <c r="T18" s="3">
        <v>1</v>
      </c>
      <c r="U18" s="3">
        <v>2</v>
      </c>
      <c r="V18" s="3">
        <v>3</v>
      </c>
      <c r="W18" s="3">
        <v>4</v>
      </c>
      <c r="X18" s="3">
        <v>5</v>
      </c>
      <c r="Y18" s="3">
        <v>6</v>
      </c>
      <c r="Z18" s="3">
        <v>7</v>
      </c>
      <c r="AA18" s="3">
        <v>8</v>
      </c>
      <c r="AB18" s="3">
        <v>9</v>
      </c>
      <c r="AC18" s="3">
        <v>10</v>
      </c>
      <c r="AD18" s="3">
        <v>11</v>
      </c>
      <c r="AE18" s="3">
        <v>12</v>
      </c>
      <c r="AK18" s="22" t="s">
        <v>24</v>
      </c>
      <c r="AL18" s="30" t="s">
        <v>3</v>
      </c>
      <c r="AM18" s="30">
        <v>1</v>
      </c>
      <c r="AN18" s="30">
        <v>2</v>
      </c>
      <c r="AO18" s="30">
        <v>3</v>
      </c>
      <c r="AP18" s="30">
        <v>4</v>
      </c>
      <c r="AQ18" s="30">
        <v>5</v>
      </c>
      <c r="AR18" s="30">
        <v>6</v>
      </c>
      <c r="AS18" s="30">
        <v>7</v>
      </c>
      <c r="AT18" s="30">
        <v>8</v>
      </c>
      <c r="AU18" s="30">
        <v>9</v>
      </c>
      <c r="AV18" s="30">
        <v>10</v>
      </c>
      <c r="AW18" s="30">
        <v>11</v>
      </c>
      <c r="AX18" s="30">
        <v>12</v>
      </c>
      <c r="AY18" s="35"/>
      <c r="AZ18" s="35"/>
      <c r="BA18" s="35"/>
      <c r="BB18" s="35"/>
      <c r="BC18" s="26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35"/>
      <c r="BQ18" s="35"/>
      <c r="BR18" s="35"/>
      <c r="BS18" s="35"/>
    </row>
    <row r="19" spans="1:71">
      <c r="A19" s="22" t="s">
        <v>11</v>
      </c>
      <c r="B19" s="3" t="s">
        <v>4</v>
      </c>
      <c r="C19" s="21">
        <v>0.16169999539852142</v>
      </c>
      <c r="D19" s="21">
        <v>0.28510001301765442</v>
      </c>
      <c r="E19" s="21">
        <v>0.36090001463890076</v>
      </c>
      <c r="F19" s="21">
        <v>0.41209998726844788</v>
      </c>
      <c r="G19" s="21">
        <v>0.48309999704360962</v>
      </c>
      <c r="H19" s="21">
        <v>0.52090001106262207</v>
      </c>
      <c r="I19" s="16">
        <v>0.17589999735355377</v>
      </c>
      <c r="J19" s="16">
        <v>0.37400001287460327</v>
      </c>
      <c r="K19" s="16">
        <v>0.39239999651908875</v>
      </c>
      <c r="L19" s="16">
        <v>0.51160001754760742</v>
      </c>
      <c r="M19" s="16">
        <v>0.44229999184608459</v>
      </c>
      <c r="N19" s="16">
        <v>0.49979999661445618</v>
      </c>
      <c r="O19" t="s">
        <v>17</v>
      </c>
      <c r="R19" s="22" t="s">
        <v>38</v>
      </c>
      <c r="S19" s="3" t="s">
        <v>4</v>
      </c>
      <c r="T19" s="21">
        <v>0.21500000357627869</v>
      </c>
      <c r="U19" s="21">
        <v>0.39149999618530273</v>
      </c>
      <c r="V19" s="21">
        <v>0.33579999208450317</v>
      </c>
      <c r="W19" s="21">
        <v>0.43090000748634338</v>
      </c>
      <c r="X19" s="21">
        <v>0.49399998784065247</v>
      </c>
      <c r="Y19" s="21">
        <v>0.45080000162124634</v>
      </c>
      <c r="Z19" s="16">
        <v>0.20059999823570251</v>
      </c>
      <c r="AA19" s="16">
        <v>0.39480000734329224</v>
      </c>
      <c r="AB19" s="16">
        <v>0.30889999866485596</v>
      </c>
      <c r="AC19" s="16">
        <v>0.43959999084472656</v>
      </c>
      <c r="AD19" s="16">
        <v>0.46119999885559082</v>
      </c>
      <c r="AE19" s="16">
        <v>0.32940000295639038</v>
      </c>
      <c r="AF19" t="s">
        <v>17</v>
      </c>
      <c r="AK19" s="22" t="s">
        <v>42</v>
      </c>
      <c r="AL19" s="30" t="s">
        <v>4</v>
      </c>
      <c r="AM19" s="31">
        <v>0.104</v>
      </c>
      <c r="AN19" s="31">
        <v>0.19</v>
      </c>
      <c r="AO19" s="31">
        <v>0.19500000000000001</v>
      </c>
      <c r="AP19" s="31">
        <v>0.24</v>
      </c>
      <c r="AQ19" s="31">
        <v>0.25800000000000001</v>
      </c>
      <c r="AR19" s="31">
        <v>0.308</v>
      </c>
      <c r="AS19" s="32">
        <v>0.108</v>
      </c>
      <c r="AT19" s="32">
        <v>9.8000000000000004E-2</v>
      </c>
      <c r="AU19" s="32">
        <v>8.8999999999999996E-2</v>
      </c>
      <c r="AV19" s="32">
        <v>0.10100000000000001</v>
      </c>
      <c r="AW19" s="32">
        <v>0.11700000000000001</v>
      </c>
      <c r="AX19" s="32">
        <v>0.126</v>
      </c>
      <c r="AY19" t="s">
        <v>17</v>
      </c>
      <c r="AZ19" t="s">
        <v>18</v>
      </c>
      <c r="BA19" s="35"/>
      <c r="BB19" s="35"/>
      <c r="BC19" s="26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35"/>
      <c r="BQ19" s="35"/>
      <c r="BR19" s="35"/>
      <c r="BS19" s="35"/>
    </row>
    <row r="20" spans="1:71">
      <c r="A20" s="22"/>
      <c r="B20" s="3" t="s">
        <v>5</v>
      </c>
      <c r="C20" s="21">
        <v>0.15970000624656677</v>
      </c>
      <c r="D20" s="21">
        <v>0.14679999649524689</v>
      </c>
      <c r="E20" s="21">
        <v>0.16290000081062317</v>
      </c>
      <c r="F20" s="21">
        <v>0.15389999747276306</v>
      </c>
      <c r="G20" s="21">
        <v>0.17129999399185181</v>
      </c>
      <c r="H20" s="21">
        <v>0.21829999983310699</v>
      </c>
      <c r="I20" s="16">
        <v>0.18150000274181366</v>
      </c>
      <c r="J20" s="16">
        <v>0.18850000202655792</v>
      </c>
      <c r="K20" s="16">
        <v>0.15000000596046448</v>
      </c>
      <c r="L20" s="16">
        <v>0.16680000722408295</v>
      </c>
      <c r="M20" s="16">
        <v>0.1914999932050705</v>
      </c>
      <c r="N20" s="16">
        <v>0.2062000036239624</v>
      </c>
      <c r="O20" t="s">
        <v>18</v>
      </c>
      <c r="R20" s="22"/>
      <c r="S20" s="3" t="s">
        <v>5</v>
      </c>
      <c r="T20" s="21">
        <v>0.1582999974489212</v>
      </c>
      <c r="U20" s="21">
        <v>0.15440000593662262</v>
      </c>
      <c r="V20" s="21">
        <v>0.12540000677108765</v>
      </c>
      <c r="W20" s="21">
        <v>0.16899999976158142</v>
      </c>
      <c r="X20" s="21">
        <v>0.20200000703334808</v>
      </c>
      <c r="Y20" s="21">
        <v>0.18569999933242798</v>
      </c>
      <c r="Z20" s="16">
        <v>0.17430000007152557</v>
      </c>
      <c r="AA20" s="16">
        <v>0.17110000550746918</v>
      </c>
      <c r="AB20" s="16">
        <v>0.14489999413490295</v>
      </c>
      <c r="AC20" s="16">
        <v>0.15539999306201935</v>
      </c>
      <c r="AD20" s="16">
        <v>0.17929999530315399</v>
      </c>
      <c r="AE20" s="16">
        <v>0.14730000495910645</v>
      </c>
      <c r="AF20" t="s">
        <v>18</v>
      </c>
      <c r="AK20" s="22"/>
      <c r="AL20" s="30" t="s">
        <v>5</v>
      </c>
      <c r="AM20" s="32">
        <v>9.6000000000000002E-2</v>
      </c>
      <c r="AN20" s="32">
        <v>0.26</v>
      </c>
      <c r="AO20" s="32">
        <v>0.224</v>
      </c>
      <c r="AP20" s="32">
        <v>0.27300000000000002</v>
      </c>
      <c r="AQ20" s="32">
        <v>0.34699999999999998</v>
      </c>
      <c r="AR20" s="32">
        <v>0.35399999999999998</v>
      </c>
      <c r="AS20" s="31">
        <v>0.107</v>
      </c>
      <c r="AT20" s="31">
        <v>0.19</v>
      </c>
      <c r="AU20" s="31">
        <v>0.20300000000000001</v>
      </c>
      <c r="AV20" s="31">
        <v>0.23899999999999999</v>
      </c>
      <c r="AW20" s="31">
        <v>0.37</v>
      </c>
      <c r="AX20" s="31">
        <v>0.40100000000000002</v>
      </c>
      <c r="AY20" t="s">
        <v>19</v>
      </c>
      <c r="AZ20" t="s">
        <v>20</v>
      </c>
      <c r="BA20" s="35"/>
      <c r="BB20" s="35"/>
      <c r="BC20" s="26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35"/>
      <c r="BQ20" s="35"/>
      <c r="BR20" s="35"/>
      <c r="BS20" s="35"/>
    </row>
    <row r="21" spans="1:71">
      <c r="A21" s="22"/>
      <c r="B21" s="3" t="s">
        <v>6</v>
      </c>
      <c r="C21" s="21">
        <v>0.14759999513626099</v>
      </c>
      <c r="D21" s="21">
        <v>0.34299999475479126</v>
      </c>
      <c r="E21" s="21">
        <v>0.42829999327659607</v>
      </c>
      <c r="F21" s="21">
        <v>0.46689999103546143</v>
      </c>
      <c r="G21" s="21">
        <v>0.58209997415542603</v>
      </c>
      <c r="H21" s="21">
        <v>0.60449999570846558</v>
      </c>
      <c r="I21" s="16">
        <v>0.14839999377727509</v>
      </c>
      <c r="J21" s="16">
        <v>0.30640000104904175</v>
      </c>
      <c r="K21" s="16">
        <v>0.35539999604225159</v>
      </c>
      <c r="L21" s="16">
        <v>0.41769999265670776</v>
      </c>
      <c r="M21" s="16">
        <v>0.46090000867843628</v>
      </c>
      <c r="N21" s="16">
        <v>0.59769999980926514</v>
      </c>
      <c r="O21" t="s">
        <v>19</v>
      </c>
      <c r="R21" s="22"/>
      <c r="S21" s="3" t="s">
        <v>6</v>
      </c>
      <c r="T21" s="21">
        <v>0.16650000214576721</v>
      </c>
      <c r="U21" s="21">
        <v>0.26840001344680786</v>
      </c>
      <c r="V21" s="21">
        <v>0.36039999127388</v>
      </c>
      <c r="W21" s="21">
        <v>0.43669998645782471</v>
      </c>
      <c r="X21" s="21">
        <v>0.52929997444152832</v>
      </c>
      <c r="Y21" s="21">
        <v>0.45870000123977661</v>
      </c>
      <c r="Z21" s="16">
        <v>0.10329999774694443</v>
      </c>
      <c r="AA21" s="16">
        <v>0.20020000636577606</v>
      </c>
      <c r="AB21" s="16">
        <v>0.20499999821186066</v>
      </c>
      <c r="AC21" s="16">
        <v>0.27259999513626099</v>
      </c>
      <c r="AD21" s="16">
        <v>0.21950000524520874</v>
      </c>
      <c r="AE21" s="16">
        <v>0.23199999332427979</v>
      </c>
      <c r="AF21" t="s">
        <v>19</v>
      </c>
      <c r="AK21" s="22"/>
      <c r="AL21" s="30" t="s">
        <v>6</v>
      </c>
      <c r="AM21" s="31">
        <v>9.7000000000000003E-2</v>
      </c>
      <c r="AN21" s="31">
        <v>0.192</v>
      </c>
      <c r="AO21" s="31">
        <v>0.192</v>
      </c>
      <c r="AP21" s="31">
        <v>0.248</v>
      </c>
      <c r="AQ21" s="31">
        <v>0.27</v>
      </c>
      <c r="AR21" s="31">
        <v>0.26700000000000002</v>
      </c>
      <c r="AS21" s="32"/>
      <c r="AT21" s="32"/>
      <c r="AU21" s="32"/>
      <c r="AV21" s="32"/>
      <c r="AW21" s="32"/>
      <c r="AX21" s="32"/>
      <c r="AY21" t="s">
        <v>21</v>
      </c>
      <c r="AZ21" s="35"/>
      <c r="BA21" s="35"/>
      <c r="BB21" s="35"/>
      <c r="BC21" s="26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</row>
    <row r="22" spans="1:71">
      <c r="A22" s="22"/>
      <c r="B22" s="3" t="s">
        <v>7</v>
      </c>
      <c r="C22" s="21">
        <v>0.14200000464916229</v>
      </c>
      <c r="D22" s="21">
        <v>0.27549999952316284</v>
      </c>
      <c r="E22" s="21">
        <v>0.40439999103546143</v>
      </c>
      <c r="F22" s="21">
        <v>0.47920000553131104</v>
      </c>
      <c r="G22" s="21">
        <v>0.42399999499320984</v>
      </c>
      <c r="H22" s="21">
        <v>0.4375</v>
      </c>
      <c r="I22" s="16">
        <v>0.13199999928474426</v>
      </c>
      <c r="J22" s="16">
        <v>0.28600001335144043</v>
      </c>
      <c r="K22" s="16">
        <v>0.31479999423027039</v>
      </c>
      <c r="L22" s="16">
        <v>0.40099999308586121</v>
      </c>
      <c r="M22" s="16">
        <v>0.4244999885559082</v>
      </c>
      <c r="N22" s="16">
        <v>0.47659999132156372</v>
      </c>
      <c r="O22" t="s">
        <v>20</v>
      </c>
      <c r="R22" s="22"/>
      <c r="S22" s="3" t="s">
        <v>7</v>
      </c>
      <c r="T22" s="21">
        <v>0.15350000560283661</v>
      </c>
      <c r="U22" s="21">
        <v>0.18889999389648438</v>
      </c>
      <c r="V22" s="21">
        <v>0.19990000128746033</v>
      </c>
      <c r="W22" s="21">
        <v>0.41679999232292175</v>
      </c>
      <c r="X22" s="21">
        <v>0.32170000672340393</v>
      </c>
      <c r="Y22" s="21">
        <v>0.27129998803138733</v>
      </c>
      <c r="Z22" s="16">
        <v>0.10000000149011612</v>
      </c>
      <c r="AA22" s="16">
        <v>0.26550000905990601</v>
      </c>
      <c r="AB22" s="16">
        <v>0.21439999341964722</v>
      </c>
      <c r="AC22" s="16">
        <v>0.24860000610351562</v>
      </c>
      <c r="AD22" s="16">
        <v>0.22100000083446503</v>
      </c>
      <c r="AE22" s="16">
        <v>0.25099998712539673</v>
      </c>
      <c r="AF22" t="s">
        <v>20</v>
      </c>
      <c r="AK22" s="22"/>
      <c r="AL22" s="30" t="s">
        <v>7</v>
      </c>
      <c r="AM22" s="36">
        <v>4.7300000000000002E-2</v>
      </c>
      <c r="AN22" s="36">
        <v>4.7400000999999997E-2</v>
      </c>
      <c r="AO22" s="36">
        <v>4.8799998999999997E-2</v>
      </c>
      <c r="AP22" s="36">
        <v>4.7499999000000001E-2</v>
      </c>
      <c r="AQ22" s="36">
        <v>4.7600001000000003E-2</v>
      </c>
      <c r="AR22" s="36">
        <v>4.8000000000000001E-2</v>
      </c>
      <c r="AS22" s="36">
        <v>4.7600001000000003E-2</v>
      </c>
      <c r="AT22" s="36">
        <v>4.8799998999999997E-2</v>
      </c>
      <c r="AU22" s="36">
        <v>4.1200000000000001E-2</v>
      </c>
      <c r="AV22" s="36">
        <v>4.9099999999999998E-2</v>
      </c>
      <c r="AW22" s="36">
        <v>5.4000000999999999E-2</v>
      </c>
      <c r="AX22" s="36">
        <v>5.0099998999999999E-2</v>
      </c>
      <c r="AY22" s="33" t="s">
        <v>10</v>
      </c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</row>
    <row r="23" spans="1:71">
      <c r="A23" s="22"/>
      <c r="B23" s="3" t="s">
        <v>8</v>
      </c>
      <c r="C23" s="21">
        <v>0.16869999468326569</v>
      </c>
      <c r="D23" s="21">
        <v>0.273499995470047</v>
      </c>
      <c r="E23" s="21">
        <v>0.33829998970031738</v>
      </c>
      <c r="F23" s="21">
        <v>0.34439998865127563</v>
      </c>
      <c r="G23" s="21">
        <v>0.3887999951839447</v>
      </c>
      <c r="H23" s="21">
        <v>0.38220000267028809</v>
      </c>
      <c r="I23" s="16">
        <v>0.15430000424385071</v>
      </c>
      <c r="J23" s="16">
        <v>0.26820001006126404</v>
      </c>
      <c r="K23" s="16">
        <v>0.31240001320838928</v>
      </c>
      <c r="L23" s="16">
        <v>0.36599999666213989</v>
      </c>
      <c r="M23" s="16">
        <v>0.43759998679161072</v>
      </c>
      <c r="N23" s="16">
        <v>0.54960000514984131</v>
      </c>
      <c r="O23" t="s">
        <v>21</v>
      </c>
      <c r="R23" s="22"/>
      <c r="S23" s="3" t="s">
        <v>8</v>
      </c>
      <c r="T23" s="21">
        <v>0.16779999434947968</v>
      </c>
      <c r="U23" s="21">
        <v>0.1648000031709671</v>
      </c>
      <c r="V23" s="21">
        <v>0.16030000150203705</v>
      </c>
      <c r="W23" s="21">
        <v>0.23870000243186951</v>
      </c>
      <c r="X23" s="21">
        <v>0.18320000171661377</v>
      </c>
      <c r="Y23" s="21">
        <v>0.30000001192092896</v>
      </c>
      <c r="Z23" s="16">
        <v>0.14339999854564667</v>
      </c>
      <c r="AA23" s="16">
        <v>0.20970000326633453</v>
      </c>
      <c r="AB23" s="16">
        <v>0.17569999396800995</v>
      </c>
      <c r="AC23" s="16">
        <v>0.24089999496936798</v>
      </c>
      <c r="AD23" s="16">
        <v>0.23510000109672546</v>
      </c>
      <c r="AE23" s="16">
        <v>0.29100000858306885</v>
      </c>
      <c r="AF23" t="s">
        <v>21</v>
      </c>
      <c r="AL23" s="37"/>
      <c r="AM23" s="6">
        <v>0</v>
      </c>
      <c r="AN23" s="6">
        <v>0.05</v>
      </c>
      <c r="AO23" s="6">
        <v>0.1</v>
      </c>
      <c r="AP23" s="6">
        <v>0.2</v>
      </c>
      <c r="AQ23" s="6">
        <v>0.5</v>
      </c>
      <c r="AR23" s="6">
        <v>1</v>
      </c>
      <c r="AS23" s="7">
        <v>0</v>
      </c>
      <c r="AT23" s="7">
        <v>0.05</v>
      </c>
      <c r="AU23" s="7">
        <v>0.1</v>
      </c>
      <c r="AV23" s="7">
        <v>0.2</v>
      </c>
      <c r="AW23" s="7">
        <v>0.5</v>
      </c>
      <c r="AX23" s="7">
        <v>1</v>
      </c>
      <c r="AY23" s="58" t="s">
        <v>22</v>
      </c>
      <c r="AZ23" s="58"/>
      <c r="BA23" s="28"/>
      <c r="BB23" s="28"/>
      <c r="BC23" s="26"/>
      <c r="BD23" s="42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</row>
    <row r="24" spans="1:71">
      <c r="A24" s="22"/>
      <c r="B24" s="3" t="s">
        <v>9</v>
      </c>
      <c r="C24" s="19">
        <v>5.5700000375509262E-2</v>
      </c>
      <c r="D24" s="19">
        <v>5.2900001406669617E-2</v>
      </c>
      <c r="E24" s="19">
        <v>5.3599998354911804E-2</v>
      </c>
      <c r="F24" s="19">
        <v>5.4800000041723251E-2</v>
      </c>
      <c r="G24" s="19">
        <v>5.4099999368190765E-2</v>
      </c>
      <c r="H24" s="19">
        <v>5.4000001400709152E-2</v>
      </c>
      <c r="I24" s="19">
        <v>5.2000001072883606E-2</v>
      </c>
      <c r="J24" s="19">
        <v>5.3500000387430191E-2</v>
      </c>
      <c r="K24" s="19">
        <v>5.9099998325109482E-2</v>
      </c>
      <c r="L24" s="19">
        <v>5.7199999690055847E-2</v>
      </c>
      <c r="M24" s="19">
        <v>5.9799998998641968E-2</v>
      </c>
      <c r="N24" s="19">
        <v>7.0699997246265411E-2</v>
      </c>
      <c r="O24" s="20" t="s">
        <v>10</v>
      </c>
      <c r="R24" s="22"/>
      <c r="S24" s="3" t="s">
        <v>9</v>
      </c>
      <c r="T24" s="19">
        <v>5.2799999713897705E-2</v>
      </c>
      <c r="U24" s="19">
        <v>5.1899999380111694E-2</v>
      </c>
      <c r="V24" s="19">
        <v>5.0999999046325684E-2</v>
      </c>
      <c r="W24" s="19">
        <v>5.4400000721216202E-2</v>
      </c>
      <c r="X24" s="19">
        <v>5.1800001412630081E-2</v>
      </c>
      <c r="Y24" s="19">
        <v>5.2499998360872269E-2</v>
      </c>
      <c r="Z24" s="19">
        <v>5.2799999713897705E-2</v>
      </c>
      <c r="AA24" s="19">
        <v>5.0999999046325684E-2</v>
      </c>
      <c r="AB24" s="19">
        <v>5.4400000721216202E-2</v>
      </c>
      <c r="AC24" s="19">
        <v>5.1800001412630081E-2</v>
      </c>
      <c r="AD24" s="19">
        <v>5.2499998360872269E-2</v>
      </c>
      <c r="AE24" s="19">
        <v>5.2799999713897705E-2</v>
      </c>
      <c r="AF24" s="20" t="s">
        <v>10</v>
      </c>
      <c r="AK24" s="60" t="s">
        <v>23</v>
      </c>
      <c r="AL24" s="60"/>
      <c r="AM24" s="25">
        <f>AVERAGE(AM22:AX22)</f>
        <v>4.8116666666666662E-2</v>
      </c>
      <c r="AY24" s="28"/>
      <c r="AZ24" s="28"/>
      <c r="BA24" s="28"/>
      <c r="BB24" s="28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</row>
    <row r="25" spans="1:71">
      <c r="C25" s="6">
        <v>0</v>
      </c>
      <c r="D25" s="6">
        <v>0.05</v>
      </c>
      <c r="E25" s="6">
        <v>0.1</v>
      </c>
      <c r="F25" s="6">
        <v>0.2</v>
      </c>
      <c r="G25" s="6">
        <v>0.5</v>
      </c>
      <c r="H25" s="6">
        <v>1</v>
      </c>
      <c r="I25" s="7">
        <v>0</v>
      </c>
      <c r="J25" s="7">
        <v>0.05</v>
      </c>
      <c r="K25" s="7">
        <v>0.1</v>
      </c>
      <c r="L25" s="7">
        <v>0.2</v>
      </c>
      <c r="M25" s="7">
        <v>0.5</v>
      </c>
      <c r="N25" s="7">
        <v>1</v>
      </c>
      <c r="O25" s="58" t="s">
        <v>22</v>
      </c>
      <c r="P25" s="58"/>
      <c r="T25" s="6">
        <v>0</v>
      </c>
      <c r="U25" s="6">
        <v>0.05</v>
      </c>
      <c r="V25" s="6">
        <v>0.1</v>
      </c>
      <c r="W25" s="6">
        <v>0.2</v>
      </c>
      <c r="X25" s="6">
        <v>0.5</v>
      </c>
      <c r="Y25" s="6">
        <v>1</v>
      </c>
      <c r="Z25" s="7">
        <v>0</v>
      </c>
      <c r="AA25" s="7">
        <v>0.05</v>
      </c>
      <c r="AB25" s="7">
        <v>0.1</v>
      </c>
      <c r="AC25" s="7">
        <v>0.2</v>
      </c>
      <c r="AD25" s="7">
        <v>0.5</v>
      </c>
      <c r="AE25" s="7">
        <v>1</v>
      </c>
      <c r="AF25" s="58" t="s">
        <v>22</v>
      </c>
      <c r="AG25" s="58"/>
      <c r="AL25" s="28"/>
      <c r="AY25" s="28"/>
      <c r="AZ25" s="28"/>
      <c r="BA25" s="28"/>
      <c r="BB25" s="28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</row>
    <row r="26" spans="1:71">
      <c r="A26" s="60" t="s">
        <v>23</v>
      </c>
      <c r="B26" s="60"/>
      <c r="C26" s="25">
        <f>AVERAGE(C24:N24)</f>
        <v>5.6449999722341694E-2</v>
      </c>
      <c r="R26" s="60" t="s">
        <v>23</v>
      </c>
      <c r="S26" s="60"/>
      <c r="T26" s="25">
        <f>AVERAGE(T24:AE24)</f>
        <v>5.247499980032444E-2</v>
      </c>
      <c r="AL26" s="26"/>
      <c r="AM26" s="42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</row>
    <row r="27" spans="1:71">
      <c r="C27" s="17"/>
      <c r="D27" s="17"/>
      <c r="E27" s="17"/>
      <c r="F27" s="17" t="s">
        <v>14</v>
      </c>
      <c r="G27" s="17"/>
      <c r="H27" s="17"/>
      <c r="I27" s="18"/>
      <c r="J27" s="18"/>
      <c r="K27" s="18"/>
      <c r="L27" s="18" t="s">
        <v>15</v>
      </c>
      <c r="M27" s="18"/>
      <c r="N27" s="18"/>
      <c r="T27" s="17"/>
      <c r="U27" s="17"/>
      <c r="V27" s="17"/>
      <c r="W27" s="17" t="s">
        <v>14</v>
      </c>
      <c r="X27" s="17"/>
      <c r="Y27" s="17"/>
      <c r="Z27" s="18"/>
      <c r="AA27" s="18"/>
      <c r="AB27" s="18"/>
      <c r="AC27" s="18" t="s">
        <v>15</v>
      </c>
      <c r="AD27" s="18"/>
      <c r="AE27" s="18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28"/>
      <c r="AZ27" s="28"/>
      <c r="BA27" s="28"/>
      <c r="BB27" s="28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35"/>
      <c r="BQ27" s="35"/>
      <c r="BR27" s="35"/>
      <c r="BS27" s="35"/>
    </row>
    <row r="28" spans="1:71">
      <c r="A28" s="22" t="s">
        <v>25</v>
      </c>
      <c r="B28" s="3" t="s">
        <v>3</v>
      </c>
      <c r="C28" s="3">
        <v>1</v>
      </c>
      <c r="D28" s="3">
        <v>2</v>
      </c>
      <c r="E28" s="3">
        <v>3</v>
      </c>
      <c r="F28" s="3">
        <v>4</v>
      </c>
      <c r="G28" s="3">
        <v>5</v>
      </c>
      <c r="H28" s="3">
        <v>6</v>
      </c>
      <c r="I28" s="3">
        <v>7</v>
      </c>
      <c r="J28" s="3">
        <v>8</v>
      </c>
      <c r="K28" s="3">
        <v>9</v>
      </c>
      <c r="L28" s="3">
        <v>10</v>
      </c>
      <c r="M28" s="3">
        <v>11</v>
      </c>
      <c r="N28" s="3">
        <v>12</v>
      </c>
      <c r="R28" s="22" t="s">
        <v>25</v>
      </c>
      <c r="S28" s="3" t="s">
        <v>3</v>
      </c>
      <c r="T28" s="3">
        <v>1</v>
      </c>
      <c r="U28" s="3">
        <v>2</v>
      </c>
      <c r="V28" s="3">
        <v>3</v>
      </c>
      <c r="W28" s="3">
        <v>4</v>
      </c>
      <c r="X28" s="3">
        <v>5</v>
      </c>
      <c r="Y28" s="3">
        <v>6</v>
      </c>
      <c r="Z28" s="3">
        <v>7</v>
      </c>
      <c r="AA28" s="3">
        <v>8</v>
      </c>
      <c r="AB28" s="3">
        <v>9</v>
      </c>
      <c r="AC28" s="3">
        <v>10</v>
      </c>
      <c r="AD28" s="3">
        <v>11</v>
      </c>
      <c r="AE28" s="3">
        <v>12</v>
      </c>
      <c r="AK28" s="22" t="s">
        <v>25</v>
      </c>
      <c r="AL28" s="30" t="s">
        <v>3</v>
      </c>
      <c r="AM28" s="30">
        <v>1</v>
      </c>
      <c r="AN28" s="30">
        <v>2</v>
      </c>
      <c r="AO28" s="30">
        <v>3</v>
      </c>
      <c r="AP28" s="30">
        <v>4</v>
      </c>
      <c r="AQ28" s="30">
        <v>5</v>
      </c>
      <c r="AR28" s="30">
        <v>6</v>
      </c>
      <c r="AS28" s="30">
        <v>7</v>
      </c>
      <c r="AT28" s="30">
        <v>8</v>
      </c>
      <c r="AU28" s="30">
        <v>9</v>
      </c>
      <c r="AV28" s="30">
        <v>10</v>
      </c>
      <c r="AW28" s="30">
        <v>11</v>
      </c>
      <c r="AX28" s="30">
        <v>12</v>
      </c>
      <c r="AY28" s="28"/>
      <c r="AZ28" s="28"/>
      <c r="BA28" s="28"/>
      <c r="BB28" s="28"/>
      <c r="BC28" s="26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5"/>
      <c r="BQ28" s="35"/>
      <c r="BR28" s="35"/>
      <c r="BS28" s="35"/>
    </row>
    <row r="29" spans="1:71" ht="15" customHeight="1">
      <c r="A29" s="61" t="s">
        <v>26</v>
      </c>
      <c r="B29" s="3" t="s">
        <v>4</v>
      </c>
      <c r="C29" s="9">
        <f>((C19-0.056)*1000*0.25)/((C9-0.052)*6*0.005)</f>
        <v>1072.8785229743091</v>
      </c>
      <c r="D29" s="9">
        <f t="shared" ref="D29:N29" si="0">((D19-0.056)*1000*0.25)/((D9-0.052)*6*0.005)</f>
        <v>2361.3689881788378</v>
      </c>
      <c r="E29" s="9">
        <f t="shared" si="0"/>
        <v>3078.6785185211997</v>
      </c>
      <c r="F29" s="9">
        <f t="shared" si="0"/>
        <v>3538.2138491904843</v>
      </c>
      <c r="G29" s="9">
        <f t="shared" si="0"/>
        <v>4290.7373327043815</v>
      </c>
      <c r="H29" s="9">
        <f t="shared" si="0"/>
        <v>4638.0542219832969</v>
      </c>
      <c r="I29" s="10">
        <f t="shared" si="0"/>
        <v>1105.0283572311068</v>
      </c>
      <c r="J29" s="10">
        <f t="shared" si="0"/>
        <v>2933.0382819128031</v>
      </c>
      <c r="K29" s="10">
        <f t="shared" si="0"/>
        <v>3148.7512480740102</v>
      </c>
      <c r="L29" s="10">
        <f t="shared" si="0"/>
        <v>4364.9882008900722</v>
      </c>
      <c r="M29" s="10">
        <f t="shared" si="0"/>
        <v>4006.430202230621</v>
      </c>
      <c r="N29" s="10">
        <f t="shared" si="0"/>
        <v>4594.2029016025854</v>
      </c>
      <c r="O29" t="s">
        <v>17</v>
      </c>
      <c r="R29" s="61" t="s">
        <v>39</v>
      </c>
      <c r="S29" s="3" t="s">
        <v>4</v>
      </c>
      <c r="T29" s="9">
        <f>((T19-0.052)*1000*0.25)/((T9-0.052)*6*0.01)</f>
        <v>1238.903109737149</v>
      </c>
      <c r="U29" s="9">
        <f t="shared" ref="U29:AE29" si="1">((U19-0.052)*1000*0.25)/((U9-0.052)*6*0.01)</f>
        <v>2735.6086953992949</v>
      </c>
      <c r="V29" s="9">
        <f t="shared" si="1"/>
        <v>2550.6900379287563</v>
      </c>
      <c r="W29" s="9">
        <f t="shared" si="1"/>
        <v>3229.8488352350109</v>
      </c>
      <c r="X29" s="9">
        <f t="shared" si="1"/>
        <v>3745.5088300366579</v>
      </c>
      <c r="Y29" s="9">
        <f t="shared" si="1"/>
        <v>3953.5253412933653</v>
      </c>
      <c r="Z29" s="10">
        <f t="shared" si="1"/>
        <v>1139.2211002888582</v>
      </c>
      <c r="AA29" s="10">
        <f t="shared" si="1"/>
        <v>2830.0641742833604</v>
      </c>
      <c r="AB29" s="10">
        <f t="shared" si="1"/>
        <v>2770.2294518087538</v>
      </c>
      <c r="AC29" s="10">
        <f t="shared" si="1"/>
        <v>3363.1820763366754</v>
      </c>
      <c r="AD29" s="10">
        <f t="shared" si="1"/>
        <v>3551.3432986322396</v>
      </c>
      <c r="AE29" s="10">
        <f t="shared" si="1"/>
        <v>3528.1849400640194</v>
      </c>
      <c r="AF29" t="s">
        <v>17</v>
      </c>
      <c r="AK29" s="61" t="s">
        <v>44</v>
      </c>
      <c r="AL29" s="30" t="s">
        <v>4</v>
      </c>
      <c r="AM29" s="46">
        <f>((AM19-0.048)*1000*0.25)/((AM9-0.051)*8*0.0025)</f>
        <v>981.76718092566603</v>
      </c>
      <c r="AN29" s="46">
        <f t="shared" ref="AN29:AX31" si="2">((AN19-0.048)*1000*0.25)/((AN9-0.051)*8*0.0025)</f>
        <v>2428.1805745554043</v>
      </c>
      <c r="AO29" s="46">
        <f t="shared" si="2"/>
        <v>2921.3036565977745</v>
      </c>
      <c r="AP29" s="46">
        <f t="shared" si="2"/>
        <v>3703.7037037037039</v>
      </c>
      <c r="AQ29" s="46">
        <f t="shared" si="2"/>
        <v>4153.4810126582288</v>
      </c>
      <c r="AR29" s="46">
        <f t="shared" si="2"/>
        <v>4476.5840220385671</v>
      </c>
      <c r="AS29" s="34">
        <f t="shared" si="2"/>
        <v>981.67539267015718</v>
      </c>
      <c r="AT29" s="34">
        <f t="shared" si="2"/>
        <v>895.41547277936957</v>
      </c>
      <c r="AU29" s="34">
        <f t="shared" si="2"/>
        <v>802.03442879499221</v>
      </c>
      <c r="AV29" s="34">
        <f t="shared" si="2"/>
        <v>949.14040114613192</v>
      </c>
      <c r="AW29" s="34">
        <f t="shared" si="2"/>
        <v>1257.2886297376094</v>
      </c>
      <c r="AX29" s="34">
        <f t="shared" si="2"/>
        <v>1575.1211631663973</v>
      </c>
      <c r="AY29" t="s">
        <v>17</v>
      </c>
      <c r="AZ29" t="s">
        <v>18</v>
      </c>
      <c r="BB29" s="28"/>
      <c r="BC29" s="26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5"/>
      <c r="BQ29" s="35"/>
      <c r="BR29" s="35"/>
      <c r="BS29" s="35"/>
    </row>
    <row r="30" spans="1:71">
      <c r="A30" s="61"/>
      <c r="B30" s="3" t="s">
        <v>5</v>
      </c>
      <c r="C30" s="9">
        <f t="shared" ref="C30:N33" si="3">((C20-0.056)*1000*0.25)/((C10-0.052)*6*0.005)</f>
        <v>997.19212553954878</v>
      </c>
      <c r="D30" s="9">
        <f t="shared" si="3"/>
        <v>895.25159474265013</v>
      </c>
      <c r="E30" s="9">
        <f t="shared" si="3"/>
        <v>1011.7357583920435</v>
      </c>
      <c r="F30" s="9">
        <f t="shared" si="3"/>
        <v>944.90767384694675</v>
      </c>
      <c r="G30" s="9">
        <f t="shared" si="3"/>
        <v>1104.2791345198975</v>
      </c>
      <c r="H30" s="9">
        <f t="shared" si="3"/>
        <v>1525.8348867027819</v>
      </c>
      <c r="I30" s="10">
        <f t="shared" si="3"/>
        <v>1135.9111071993466</v>
      </c>
      <c r="J30" s="10">
        <f t="shared" si="3"/>
        <v>1194.4684794101672</v>
      </c>
      <c r="K30" s="10">
        <f t="shared" si="3"/>
        <v>941.61966039914603</v>
      </c>
      <c r="L30" s="10">
        <f t="shared" si="3"/>
        <v>1107.6456644167722</v>
      </c>
      <c r="M30" s="10">
        <f t="shared" si="3"/>
        <v>1338.5094619332128</v>
      </c>
      <c r="N30" s="10">
        <f t="shared" si="3"/>
        <v>1494.8844066509271</v>
      </c>
      <c r="O30" t="s">
        <v>18</v>
      </c>
      <c r="R30" s="61"/>
      <c r="S30" s="3" t="s">
        <v>5</v>
      </c>
      <c r="T30" s="9">
        <f t="shared" ref="T30:AE30" si="4">((T20-0.052)*1000*0.25)/((T10-0.052)*6*0.01)</f>
        <v>1205.5434081702656</v>
      </c>
      <c r="U30" s="9">
        <f t="shared" si="4"/>
        <v>1305.190279842948</v>
      </c>
      <c r="V30" s="9">
        <f t="shared" si="4"/>
        <v>1048.8112359226448</v>
      </c>
      <c r="W30" s="9">
        <f t="shared" si="4"/>
        <v>1271.8497481540483</v>
      </c>
      <c r="X30" s="9">
        <f t="shared" si="4"/>
        <v>1500.9606796717885</v>
      </c>
      <c r="Y30" s="9">
        <f t="shared" si="4"/>
        <v>1790.688988699548</v>
      </c>
      <c r="Z30" s="10">
        <f t="shared" si="4"/>
        <v>1178.4998352043704</v>
      </c>
      <c r="AA30" s="10">
        <f t="shared" si="4"/>
        <v>1166.0009711680368</v>
      </c>
      <c r="AB30" s="10">
        <f t="shared" si="4"/>
        <v>1284.2844033963404</v>
      </c>
      <c r="AC30" s="10">
        <f t="shared" si="4"/>
        <v>1155.6687085863819</v>
      </c>
      <c r="AD30" s="10">
        <f t="shared" si="4"/>
        <v>1368.4640341205813</v>
      </c>
      <c r="AE30" s="10">
        <f t="shared" si="4"/>
        <v>1703.4891970006142</v>
      </c>
      <c r="AF30" t="s">
        <v>18</v>
      </c>
      <c r="AK30" s="61"/>
      <c r="AL30" s="30" t="s">
        <v>5</v>
      </c>
      <c r="AM30" s="34">
        <f>((AM20-0.048)*1000*0.25)/((AM10-0.051)*8*0.0025)</f>
        <v>925.92592592592598</v>
      </c>
      <c r="AN30" s="34">
        <f t="shared" si="2"/>
        <v>4051.9877675840989</v>
      </c>
      <c r="AO30" s="34">
        <f t="shared" si="2"/>
        <v>3554.1195476575122</v>
      </c>
      <c r="AP30" s="34">
        <f t="shared" si="2"/>
        <v>4191.505216095381</v>
      </c>
      <c r="AQ30" s="34">
        <f t="shared" si="2"/>
        <v>4737.0088719898613</v>
      </c>
      <c r="AR30" s="34">
        <f t="shared" si="2"/>
        <v>4935.4838709677424</v>
      </c>
      <c r="AS30" s="46">
        <f t="shared" si="2"/>
        <v>792.15896885069833</v>
      </c>
      <c r="AT30" s="46">
        <f t="shared" si="2"/>
        <v>2434.8422496570652</v>
      </c>
      <c r="AU30" s="46">
        <f t="shared" si="2"/>
        <v>2725.0351617440228</v>
      </c>
      <c r="AV30" s="46">
        <f t="shared" si="2"/>
        <v>3302.2130013831256</v>
      </c>
      <c r="AW30" s="46">
        <f t="shared" si="2"/>
        <v>4250.2639915522705</v>
      </c>
      <c r="AX30" s="46">
        <f t="shared" si="2"/>
        <v>4801.4145810663767</v>
      </c>
      <c r="AY30" t="s">
        <v>19</v>
      </c>
      <c r="AZ30" t="s">
        <v>20</v>
      </c>
      <c r="BB30" s="28"/>
      <c r="BC30" s="26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5"/>
      <c r="BQ30" s="35"/>
      <c r="BR30" s="35"/>
      <c r="BS30" s="35"/>
    </row>
    <row r="31" spans="1:71" ht="15" customHeight="1">
      <c r="A31" s="61" t="s">
        <v>27</v>
      </c>
      <c r="B31" s="3" t="s">
        <v>6</v>
      </c>
      <c r="C31" s="9">
        <f t="shared" si="3"/>
        <v>884.8189612424942</v>
      </c>
      <c r="D31" s="9">
        <f t="shared" si="3"/>
        <v>2720.2758737966169</v>
      </c>
      <c r="E31" s="9">
        <f t="shared" si="3"/>
        <v>3496.1684512311299</v>
      </c>
      <c r="F31" s="9">
        <f t="shared" si="3"/>
        <v>3814.3774088950217</v>
      </c>
      <c r="G31" s="9">
        <f t="shared" si="3"/>
        <v>4992.2187969328443</v>
      </c>
      <c r="H31" s="9">
        <f t="shared" si="3"/>
        <v>5261.0882275614404</v>
      </c>
      <c r="I31" s="10">
        <f t="shared" si="3"/>
        <v>923.59357055369753</v>
      </c>
      <c r="J31" s="10">
        <f t="shared" si="3"/>
        <v>2532.9772288257582</v>
      </c>
      <c r="K31" s="10">
        <f t="shared" si="3"/>
        <v>2886.0613612923985</v>
      </c>
      <c r="L31" s="10">
        <f t="shared" si="3"/>
        <v>3456.2167967299324</v>
      </c>
      <c r="M31" s="10">
        <f t="shared" si="3"/>
        <v>3886.3934309972078</v>
      </c>
      <c r="N31" s="10">
        <f t="shared" si="3"/>
        <v>5090.4000683539743</v>
      </c>
      <c r="O31" t="s">
        <v>19</v>
      </c>
      <c r="R31" s="61" t="s">
        <v>27</v>
      </c>
      <c r="S31" s="3" t="s">
        <v>6</v>
      </c>
      <c r="T31" s="9">
        <f t="shared" ref="T31:AE31" si="5">((T21-0.052)*1000*0.25)/((T11-0.052)*6*0.01)</f>
        <v>1038.0403047408754</v>
      </c>
      <c r="U31" s="9">
        <f t="shared" si="5"/>
        <v>3475.9704534437674</v>
      </c>
      <c r="V31" s="9">
        <f t="shared" si="5"/>
        <v>3945.3483564337125</v>
      </c>
      <c r="W31" s="9">
        <f t="shared" si="5"/>
        <v>4604.7591026023665</v>
      </c>
      <c r="X31" s="9">
        <f t="shared" si="5"/>
        <v>5161.5621878563788</v>
      </c>
      <c r="Y31" s="9">
        <f t="shared" si="5"/>
        <v>4914.6846939945381</v>
      </c>
      <c r="Z31" s="10">
        <f t="shared" si="5"/>
        <v>1046.2554486915828</v>
      </c>
      <c r="AA31" s="10">
        <f t="shared" si="5"/>
        <v>2900.4228732035435</v>
      </c>
      <c r="AB31" s="10">
        <f t="shared" si="5"/>
        <v>2704.7093742631791</v>
      </c>
      <c r="AC31" s="10">
        <f t="shared" si="5"/>
        <v>3371.851096620655</v>
      </c>
      <c r="AD31" s="10">
        <f t="shared" si="5"/>
        <v>4006.4103944814528</v>
      </c>
      <c r="AE31" s="10">
        <f t="shared" si="5"/>
        <v>3782.1483072917663</v>
      </c>
      <c r="AF31" t="s">
        <v>19</v>
      </c>
      <c r="AK31" s="61" t="s">
        <v>43</v>
      </c>
      <c r="AL31" s="30" t="s">
        <v>6</v>
      </c>
      <c r="AM31" s="46">
        <f>((AM21-0.048)*1000*0.25)/((AM11-0.051)*8*0.0025)</f>
        <v>963.05031446540875</v>
      </c>
      <c r="AN31" s="46">
        <f t="shared" si="2"/>
        <v>2658.7887740029551</v>
      </c>
      <c r="AO31" s="46">
        <f t="shared" si="2"/>
        <v>2571.428571428572</v>
      </c>
      <c r="AP31" s="46">
        <f t="shared" si="2"/>
        <v>3128.911138923655</v>
      </c>
      <c r="AQ31" s="46">
        <f t="shared" si="2"/>
        <v>3902.9535864978907</v>
      </c>
      <c r="AR31" s="46">
        <f t="shared" si="2"/>
        <v>4429.6116504854381</v>
      </c>
      <c r="AS31" s="34"/>
      <c r="AT31" s="34"/>
      <c r="AU31" s="34"/>
      <c r="AV31" s="34"/>
      <c r="AW31" s="34"/>
      <c r="AX31" s="34"/>
      <c r="AY31" t="s">
        <v>21</v>
      </c>
      <c r="AZ31" s="35"/>
      <c r="BB31" s="28"/>
      <c r="BC31" s="26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5"/>
      <c r="BQ31" s="35"/>
      <c r="BR31" s="35"/>
      <c r="BS31" s="35"/>
    </row>
    <row r="32" spans="1:71">
      <c r="A32" s="61"/>
      <c r="B32" s="3" t="s">
        <v>7</v>
      </c>
      <c r="C32" s="9">
        <f t="shared" si="3"/>
        <v>821.77126519710691</v>
      </c>
      <c r="D32" s="9">
        <f t="shared" si="3"/>
        <v>2222.2896681041157</v>
      </c>
      <c r="E32" s="9">
        <f t="shared" si="3"/>
        <v>3437.5245454550118</v>
      </c>
      <c r="F32" s="9">
        <f t="shared" si="3"/>
        <v>4178.0201124403511</v>
      </c>
      <c r="G32" s="9">
        <f t="shared" si="3"/>
        <v>3736.6476358532304</v>
      </c>
      <c r="H32" s="9">
        <f t="shared" si="3"/>
        <v>3965.0370062140519</v>
      </c>
      <c r="I32" s="10">
        <f t="shared" si="3"/>
        <v>761.30945722423678</v>
      </c>
      <c r="J32" s="10">
        <f t="shared" si="3"/>
        <v>2339.681053766657</v>
      </c>
      <c r="K32" s="10">
        <f t="shared" si="3"/>
        <v>2637.4790022032016</v>
      </c>
      <c r="L32" s="10">
        <f t="shared" si="3"/>
        <v>3506.0975804183313</v>
      </c>
      <c r="M32" s="10">
        <f t="shared" si="3"/>
        <v>3827.5372719440425</v>
      </c>
      <c r="N32" s="10">
        <f t="shared" si="3"/>
        <v>4309.0728514975008</v>
      </c>
      <c r="O32" t="s">
        <v>20</v>
      </c>
      <c r="R32" s="61"/>
      <c r="S32" s="3" t="s">
        <v>7</v>
      </c>
      <c r="T32" s="9">
        <f t="shared" ref="T32:AE32" si="6">((T22-0.052)*1000*0.25)/((T12-0.052)*6*0.01)</f>
        <v>920.18423382242713</v>
      </c>
      <c r="U32" s="9">
        <f t="shared" si="6"/>
        <v>2875.083779072113</v>
      </c>
      <c r="V32" s="9">
        <f t="shared" si="6"/>
        <v>2613.4434636408887</v>
      </c>
      <c r="W32" s="9">
        <f t="shared" si="6"/>
        <v>3754.9405046118172</v>
      </c>
      <c r="X32" s="9">
        <f t="shared" si="6"/>
        <v>4151.2746714056184</v>
      </c>
      <c r="Y32" s="9">
        <f t="shared" si="6"/>
        <v>4170.4696023511806</v>
      </c>
      <c r="Z32" s="10">
        <f t="shared" si="6"/>
        <v>944.28711405361707</v>
      </c>
      <c r="AA32" s="10">
        <f t="shared" si="6"/>
        <v>2759.2537193165781</v>
      </c>
      <c r="AB32" s="10">
        <f t="shared" si="6"/>
        <v>3124.0382260720876</v>
      </c>
      <c r="AC32" s="10">
        <f t="shared" si="6"/>
        <v>2735.1141225644183</v>
      </c>
      <c r="AD32" s="10">
        <f t="shared" si="6"/>
        <v>2827.9786057854408</v>
      </c>
      <c r="AE32" s="10">
        <f t="shared" si="6"/>
        <v>3628.7379958685974</v>
      </c>
      <c r="AF32" t="s">
        <v>20</v>
      </c>
      <c r="AK32" s="61"/>
      <c r="AL32" s="30" t="s">
        <v>7</v>
      </c>
      <c r="AM32" s="6">
        <v>0</v>
      </c>
      <c r="AN32" s="6">
        <v>0.05</v>
      </c>
      <c r="AO32" s="6">
        <v>0.1</v>
      </c>
      <c r="AP32" s="6">
        <v>0.2</v>
      </c>
      <c r="AQ32" s="6">
        <v>0.5</v>
      </c>
      <c r="AR32" s="6">
        <v>1</v>
      </c>
      <c r="AS32" s="7">
        <v>0</v>
      </c>
      <c r="AT32" s="7">
        <v>0.05</v>
      </c>
      <c r="AU32" s="7">
        <v>0.1</v>
      </c>
      <c r="AV32" s="7">
        <v>0.2</v>
      </c>
      <c r="AW32" s="7">
        <v>0.5</v>
      </c>
      <c r="AX32" s="7">
        <v>1</v>
      </c>
      <c r="AY32" s="58" t="s">
        <v>22</v>
      </c>
      <c r="AZ32" s="58"/>
      <c r="BA32" s="11"/>
      <c r="BB32" s="28"/>
      <c r="BC32" s="26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5"/>
      <c r="BQ32" s="35"/>
      <c r="BR32" s="35"/>
      <c r="BS32" s="35"/>
    </row>
    <row r="33" spans="1:71">
      <c r="A33" s="22"/>
      <c r="B33" s="3" t="s">
        <v>8</v>
      </c>
      <c r="C33" s="9">
        <f t="shared" si="3"/>
        <v>1036.3789950239304</v>
      </c>
      <c r="D33" s="9">
        <f t="shared" si="3"/>
        <v>2057.0877231351069</v>
      </c>
      <c r="E33" s="9">
        <f t="shared" si="3"/>
        <v>2709.3169360427369</v>
      </c>
      <c r="F33" s="9">
        <f t="shared" si="3"/>
        <v>2823.1331781614945</v>
      </c>
      <c r="G33" s="9">
        <f t="shared" si="3"/>
        <v>3202.4634505467297</v>
      </c>
      <c r="H33" s="9">
        <f t="shared" si="3"/>
        <v>3185.6712623228318</v>
      </c>
      <c r="I33" s="10">
        <f t="shared" si="3"/>
        <v>952.51942043941006</v>
      </c>
      <c r="J33" s="10">
        <f t="shared" si="3"/>
        <v>2005.5952896377364</v>
      </c>
      <c r="K33" s="10">
        <f t="shared" si="3"/>
        <v>2414.0399876649572</v>
      </c>
      <c r="L33" s="10">
        <f t="shared" si="3"/>
        <v>2893.1945057912963</v>
      </c>
      <c r="M33" s="10">
        <f t="shared" si="3"/>
        <v>3575.04200219221</v>
      </c>
      <c r="N33" s="10">
        <f t="shared" si="3"/>
        <v>4414.8690308402984</v>
      </c>
      <c r="O33" t="s">
        <v>21</v>
      </c>
      <c r="R33" s="22"/>
      <c r="S33" s="3" t="s">
        <v>8</v>
      </c>
      <c r="T33" s="9">
        <f t="shared" ref="T33:AE33" si="7">((T23-0.052)*1000*0.25)/((T13-0.052)*6*0.01)</f>
        <v>1147.4434733882115</v>
      </c>
      <c r="U33" s="9">
        <f t="shared" si="7"/>
        <v>2831.3254702605786</v>
      </c>
      <c r="V33" s="9">
        <f t="shared" si="7"/>
        <v>3014.3620598885263</v>
      </c>
      <c r="W33" s="9">
        <f t="shared" si="7"/>
        <v>3129.1902693954394</v>
      </c>
      <c r="X33" s="9">
        <f t="shared" si="7"/>
        <v>3598.8590759699105</v>
      </c>
      <c r="Y33" s="9">
        <f t="shared" si="7"/>
        <v>4198.8354548072775</v>
      </c>
      <c r="Z33" s="10">
        <f t="shared" si="7"/>
        <v>1161.7856520641542</v>
      </c>
      <c r="AA33" s="10">
        <f t="shared" si="7"/>
        <v>2708.5050291819084</v>
      </c>
      <c r="AB33" s="10">
        <f t="shared" si="7"/>
        <v>2504.4538843972123</v>
      </c>
      <c r="AC33" s="10">
        <f t="shared" si="7"/>
        <v>2680.8013908045609</v>
      </c>
      <c r="AD33" s="10">
        <f t="shared" si="7"/>
        <v>3354.9547111344632</v>
      </c>
      <c r="AE33" s="10">
        <f t="shared" si="7"/>
        <v>3830.1282478478047</v>
      </c>
      <c r="AF33" t="s">
        <v>21</v>
      </c>
      <c r="AL33" s="26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28"/>
      <c r="AZ33" s="11"/>
      <c r="BA33" s="11"/>
      <c r="BB33" s="28"/>
      <c r="BC33" s="26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</row>
    <row r="34" spans="1:71">
      <c r="A34" s="22"/>
      <c r="B34" s="3" t="s">
        <v>9</v>
      </c>
      <c r="C34" s="6">
        <v>0</v>
      </c>
      <c r="D34" s="6">
        <v>0.05</v>
      </c>
      <c r="E34" s="6">
        <v>0.1</v>
      </c>
      <c r="F34" s="6">
        <v>0.2</v>
      </c>
      <c r="G34" s="6">
        <v>0.5</v>
      </c>
      <c r="H34" s="6">
        <v>1</v>
      </c>
      <c r="I34" s="7">
        <v>0</v>
      </c>
      <c r="J34" s="7">
        <v>0.05</v>
      </c>
      <c r="K34" s="7">
        <v>0.1</v>
      </c>
      <c r="L34" s="7">
        <v>0.2</v>
      </c>
      <c r="M34" s="7">
        <v>0.5</v>
      </c>
      <c r="N34" s="7">
        <v>1</v>
      </c>
      <c r="O34" s="58" t="s">
        <v>22</v>
      </c>
      <c r="P34" s="58"/>
      <c r="R34" s="22"/>
      <c r="S34" s="3" t="s">
        <v>9</v>
      </c>
      <c r="T34" s="6">
        <v>0</v>
      </c>
      <c r="U34" s="6">
        <v>0.05</v>
      </c>
      <c r="V34" s="6">
        <v>0.1</v>
      </c>
      <c r="W34" s="6">
        <v>0.2</v>
      </c>
      <c r="X34" s="6">
        <v>0.5</v>
      </c>
      <c r="Y34" s="6">
        <v>1</v>
      </c>
      <c r="Z34" s="7">
        <v>0</v>
      </c>
      <c r="AA34" s="7">
        <v>0.05</v>
      </c>
      <c r="AB34" s="7">
        <v>0.1</v>
      </c>
      <c r="AC34" s="7">
        <v>0.2</v>
      </c>
      <c r="AD34" s="7">
        <v>0.5</v>
      </c>
      <c r="AE34" s="7">
        <v>1</v>
      </c>
      <c r="AF34" s="58" t="s">
        <v>22</v>
      </c>
      <c r="AG34" s="58"/>
      <c r="AL34" s="26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Z34" s="11"/>
      <c r="BA34" s="11"/>
      <c r="BB34" s="28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</row>
    <row r="35" spans="1:71">
      <c r="AX35" s="11"/>
      <c r="AY35" s="11"/>
      <c r="AZ35" s="59"/>
      <c r="BA35" s="59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</row>
    <row r="36" spans="1:71">
      <c r="AX36" s="11"/>
      <c r="AY36" s="11"/>
      <c r="AZ36" s="11"/>
      <c r="BA36" s="11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</row>
    <row r="37" spans="1:71">
      <c r="A37" s="1" t="s">
        <v>16</v>
      </c>
      <c r="B37" s="3" t="s">
        <v>12</v>
      </c>
      <c r="E37" s="3" t="s">
        <v>18</v>
      </c>
      <c r="H37" s="3" t="s">
        <v>19</v>
      </c>
      <c r="K37" s="3" t="s">
        <v>20</v>
      </c>
      <c r="N37" s="3" t="s">
        <v>21</v>
      </c>
      <c r="R37" s="1" t="s">
        <v>16</v>
      </c>
      <c r="S37" s="3" t="s">
        <v>12</v>
      </c>
      <c r="V37" s="3" t="s">
        <v>18</v>
      </c>
      <c r="Y37" s="3" t="s">
        <v>19</v>
      </c>
      <c r="AB37" s="3" t="s">
        <v>20</v>
      </c>
      <c r="AE37" s="3" t="s">
        <v>21</v>
      </c>
      <c r="AK37" s="1" t="s">
        <v>16</v>
      </c>
      <c r="AL37" s="3" t="s">
        <v>12</v>
      </c>
      <c r="AO37" s="3" t="s">
        <v>18</v>
      </c>
      <c r="AR37" s="3" t="s">
        <v>19</v>
      </c>
      <c r="AU37" s="3" t="s">
        <v>20</v>
      </c>
      <c r="AX37" s="3" t="s">
        <v>21</v>
      </c>
      <c r="AZ37" s="11"/>
      <c r="BA37" s="11"/>
      <c r="BB37" s="35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5"/>
      <c r="BN37" s="35"/>
      <c r="BO37" s="35"/>
      <c r="BP37" s="35"/>
      <c r="BQ37" s="35"/>
      <c r="BR37" s="35"/>
      <c r="BS37" s="35"/>
    </row>
    <row r="38" spans="1:71">
      <c r="A38" s="24" t="s">
        <v>29</v>
      </c>
      <c r="B38" s="8" t="s">
        <v>30</v>
      </c>
      <c r="C38" s="8" t="s">
        <v>31</v>
      </c>
      <c r="E38" s="8" t="s">
        <v>30</v>
      </c>
      <c r="F38" s="8" t="s">
        <v>31</v>
      </c>
      <c r="H38" s="8" t="s">
        <v>30</v>
      </c>
      <c r="I38" s="8" t="s">
        <v>31</v>
      </c>
      <c r="K38" s="8" t="s">
        <v>30</v>
      </c>
      <c r="L38" s="8" t="s">
        <v>31</v>
      </c>
      <c r="N38" s="8" t="s">
        <v>30</v>
      </c>
      <c r="O38" s="8" t="s">
        <v>31</v>
      </c>
      <c r="R38" s="24" t="s">
        <v>29</v>
      </c>
      <c r="S38" s="8" t="s">
        <v>30</v>
      </c>
      <c r="T38" s="8" t="s">
        <v>31</v>
      </c>
      <c r="V38" s="8" t="s">
        <v>30</v>
      </c>
      <c r="W38" s="8" t="s">
        <v>31</v>
      </c>
      <c r="Y38" s="8" t="s">
        <v>30</v>
      </c>
      <c r="Z38" s="8" t="s">
        <v>31</v>
      </c>
      <c r="AB38" s="8" t="s">
        <v>30</v>
      </c>
      <c r="AC38" s="8" t="s">
        <v>31</v>
      </c>
      <c r="AE38" s="8" t="s">
        <v>30</v>
      </c>
      <c r="AF38" s="8" t="s">
        <v>31</v>
      </c>
      <c r="AK38" s="24" t="s">
        <v>29</v>
      </c>
      <c r="AL38" s="8" t="s">
        <v>30</v>
      </c>
      <c r="AM38" s="11"/>
      <c r="AO38" s="8" t="s">
        <v>30</v>
      </c>
      <c r="AP38" s="11"/>
      <c r="AR38" s="8" t="s">
        <v>30</v>
      </c>
      <c r="AS38" s="11"/>
      <c r="AU38" s="8" t="s">
        <v>30</v>
      </c>
      <c r="AV38" s="11"/>
      <c r="AX38" s="8" t="s">
        <v>30</v>
      </c>
      <c r="AY38" s="11"/>
      <c r="AZ38" s="11"/>
      <c r="BA38" s="11"/>
      <c r="BB38" s="35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5"/>
      <c r="BN38" s="35"/>
      <c r="BO38" s="28"/>
      <c r="BP38" s="28"/>
      <c r="BQ38" s="28"/>
      <c r="BR38" s="28"/>
      <c r="BS38" s="28"/>
    </row>
    <row r="39" spans="1:71">
      <c r="A39" s="6">
        <v>0</v>
      </c>
      <c r="B39" s="12">
        <v>1072.8785229743091</v>
      </c>
      <c r="C39" s="12">
        <v>1105.0283572311068</v>
      </c>
      <c r="E39" s="12">
        <v>997.19212553954878</v>
      </c>
      <c r="F39" s="12">
        <v>1135.9111071993466</v>
      </c>
      <c r="H39" s="12">
        <v>884.8189612424942</v>
      </c>
      <c r="I39" s="12">
        <v>923.59357055369753</v>
      </c>
      <c r="K39" s="12">
        <v>821.77126519710691</v>
      </c>
      <c r="L39" s="12">
        <v>761.30945722423678</v>
      </c>
      <c r="N39" s="12">
        <v>1036.3789950239304</v>
      </c>
      <c r="O39" s="12">
        <v>952.51942043941006</v>
      </c>
      <c r="R39" s="6">
        <v>0</v>
      </c>
      <c r="S39" s="12">
        <v>1139.2211002888582</v>
      </c>
      <c r="T39" s="12">
        <v>1238.903109737149</v>
      </c>
      <c r="V39" s="12">
        <v>1205.5434081702656</v>
      </c>
      <c r="W39" s="12">
        <v>1178.4998352043704</v>
      </c>
      <c r="Y39" s="12">
        <v>1038.0403047408754</v>
      </c>
      <c r="Z39" s="12">
        <v>1046.2554486915828</v>
      </c>
      <c r="AB39" s="12">
        <v>920.18423382242713</v>
      </c>
      <c r="AC39" s="12">
        <v>944.28711405361707</v>
      </c>
      <c r="AE39" s="12">
        <v>1147.4434733882115</v>
      </c>
      <c r="AF39" s="12">
        <v>1161.7856520641542</v>
      </c>
      <c r="AK39" s="6">
        <v>0</v>
      </c>
      <c r="AL39" s="10">
        <v>981.76718092566603</v>
      </c>
      <c r="AM39" s="10"/>
      <c r="AO39" s="12">
        <v>981.67539267015718</v>
      </c>
      <c r="AP39" s="10"/>
      <c r="AR39" s="10">
        <v>925.92592592592598</v>
      </c>
      <c r="AS39" s="10"/>
      <c r="AU39" s="12">
        <v>792.15896885069833</v>
      </c>
      <c r="AV39" s="10"/>
      <c r="AX39" s="10">
        <v>963.05031446540875</v>
      </c>
      <c r="AY39" s="10"/>
      <c r="AZ39" s="11"/>
      <c r="BA39" s="11"/>
      <c r="BB39" s="35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5"/>
      <c r="BN39" s="35"/>
      <c r="BO39" s="28"/>
      <c r="BP39" s="28"/>
      <c r="BQ39" s="28"/>
      <c r="BR39" s="28"/>
      <c r="BS39" s="28"/>
    </row>
    <row r="40" spans="1:71">
      <c r="A40" s="6">
        <v>0.05</v>
      </c>
      <c r="B40" s="12">
        <v>2361.3689881788378</v>
      </c>
      <c r="C40" s="12">
        <v>2933.0382819128031</v>
      </c>
      <c r="E40" s="12">
        <v>895.25159474265013</v>
      </c>
      <c r="F40" s="12">
        <v>1194.4684794101672</v>
      </c>
      <c r="H40" s="12">
        <v>2720.2758737966169</v>
      </c>
      <c r="I40" s="12">
        <v>2532.9772288257582</v>
      </c>
      <c r="K40" s="12">
        <v>2222.2896681041157</v>
      </c>
      <c r="L40" s="12">
        <v>2339.681053766657</v>
      </c>
      <c r="N40" s="12">
        <v>2057.0877231351069</v>
      </c>
      <c r="O40" s="12">
        <v>2005.5952896377364</v>
      </c>
      <c r="R40" s="6">
        <v>0.05</v>
      </c>
      <c r="S40" s="12">
        <v>2830.0641742833604</v>
      </c>
      <c r="T40" s="12">
        <v>2735.6086953992949</v>
      </c>
      <c r="V40" s="12">
        <v>1305.190279842948</v>
      </c>
      <c r="W40" s="12">
        <v>1166.0009711680368</v>
      </c>
      <c r="Y40" s="12">
        <v>3475.9704534437674</v>
      </c>
      <c r="Z40" s="12">
        <v>2900.4228732035435</v>
      </c>
      <c r="AB40" s="12">
        <v>2875.083779072113</v>
      </c>
      <c r="AC40" s="12">
        <v>2759.2537193165781</v>
      </c>
      <c r="AE40" s="12">
        <v>2831.3254702605786</v>
      </c>
      <c r="AF40" s="12">
        <v>2708.5050291819084</v>
      </c>
      <c r="AK40" s="6">
        <v>0.05</v>
      </c>
      <c r="AL40" s="10">
        <v>2428.1805745554043</v>
      </c>
      <c r="AM40" s="10"/>
      <c r="AO40" s="12">
        <v>895.41547277936957</v>
      </c>
      <c r="AP40" s="10"/>
      <c r="AR40" s="10">
        <v>4051.9877675840989</v>
      </c>
      <c r="AS40" s="10"/>
      <c r="AU40" s="12">
        <v>2434.8422496570652</v>
      </c>
      <c r="AV40" s="10"/>
      <c r="AX40" s="10">
        <v>2658.7887740029551</v>
      </c>
      <c r="AY40" s="10"/>
      <c r="AZ40" s="11"/>
      <c r="BA40" s="11"/>
      <c r="BB40" s="35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5"/>
      <c r="BN40" s="35"/>
      <c r="BO40" s="28"/>
      <c r="BP40" s="28"/>
      <c r="BQ40" s="28"/>
      <c r="BR40" s="28"/>
      <c r="BS40" s="28"/>
    </row>
    <row r="41" spans="1:71">
      <c r="A41" s="6">
        <v>0.1</v>
      </c>
      <c r="B41" s="12">
        <v>3078.6785185211997</v>
      </c>
      <c r="C41" s="12">
        <v>3148.7512480740102</v>
      </c>
      <c r="E41" s="12">
        <v>1011.7357583920435</v>
      </c>
      <c r="F41" s="12">
        <v>941.61966039914603</v>
      </c>
      <c r="H41" s="12">
        <v>3496.1684512311299</v>
      </c>
      <c r="I41" s="12">
        <v>2886.0613612923985</v>
      </c>
      <c r="K41" s="12">
        <v>3437.5245454550118</v>
      </c>
      <c r="L41" s="12">
        <v>2637.4790022032016</v>
      </c>
      <c r="N41" s="12">
        <v>2709.3169360427369</v>
      </c>
      <c r="O41" s="12">
        <v>2414.0399876649572</v>
      </c>
      <c r="R41" s="6">
        <v>0.1</v>
      </c>
      <c r="S41" s="12">
        <v>2770.2294518087538</v>
      </c>
      <c r="T41" s="12">
        <v>2550.6900379287563</v>
      </c>
      <c r="V41" s="12">
        <v>1048.8112359226448</v>
      </c>
      <c r="W41" s="12">
        <v>1284.2844033963404</v>
      </c>
      <c r="Y41" s="12">
        <v>3945.3483564337125</v>
      </c>
      <c r="Z41" s="12">
        <v>2704.7093742631791</v>
      </c>
      <c r="AB41" s="12">
        <v>2613.4434636408887</v>
      </c>
      <c r="AC41" s="12">
        <v>3124.0382260720876</v>
      </c>
      <c r="AE41" s="12">
        <v>3014.3620598885263</v>
      </c>
      <c r="AF41" s="12">
        <v>2504.4538843972123</v>
      </c>
      <c r="AK41" s="6">
        <v>0.1</v>
      </c>
      <c r="AL41" s="10">
        <v>2921.3036565977745</v>
      </c>
      <c r="AM41" s="10"/>
      <c r="AO41" s="12">
        <v>802.03442879499221</v>
      </c>
      <c r="AP41" s="10"/>
      <c r="AR41" s="10">
        <v>3554.1195476575122</v>
      </c>
      <c r="AS41" s="10"/>
      <c r="AU41" s="12">
        <v>2725.0351617440228</v>
      </c>
      <c r="AV41" s="10"/>
      <c r="AX41" s="10">
        <v>2571.428571428572</v>
      </c>
      <c r="AY41" s="10"/>
      <c r="AZ41" s="38"/>
      <c r="BA41" s="38"/>
      <c r="BB41" s="38"/>
      <c r="BC41" s="38"/>
      <c r="BD41" s="38"/>
      <c r="BE41" s="38"/>
      <c r="BF41" s="38"/>
      <c r="BG41" s="38"/>
      <c r="BH41" s="38"/>
      <c r="BI41" s="35"/>
      <c r="BJ41" s="35"/>
      <c r="BK41" s="35"/>
      <c r="BL41" s="35"/>
      <c r="BM41" s="35"/>
      <c r="BN41" s="35"/>
      <c r="BO41" s="28"/>
    </row>
    <row r="42" spans="1:71">
      <c r="A42" s="6">
        <v>0.2</v>
      </c>
      <c r="B42" s="12">
        <v>3538.2138491904843</v>
      </c>
      <c r="C42" s="12">
        <v>4364.9882008900722</v>
      </c>
      <c r="E42" s="12">
        <v>944.90767384694675</v>
      </c>
      <c r="F42" s="12">
        <v>1107.6456644167722</v>
      </c>
      <c r="H42" s="12">
        <v>3814.3774088950217</v>
      </c>
      <c r="I42" s="12">
        <v>3456.2167967299324</v>
      </c>
      <c r="K42" s="12">
        <v>4178.0201124403511</v>
      </c>
      <c r="L42" s="12">
        <v>3506.0975804183313</v>
      </c>
      <c r="N42" s="12">
        <v>2823.1331781614945</v>
      </c>
      <c r="O42" s="12">
        <v>2893.1945057912963</v>
      </c>
      <c r="R42" s="6">
        <v>0.2</v>
      </c>
      <c r="S42" s="12">
        <v>3363.1820763366754</v>
      </c>
      <c r="T42" s="12">
        <v>3229.8488352350109</v>
      </c>
      <c r="V42" s="12">
        <v>1271.8497481540483</v>
      </c>
      <c r="W42" s="12">
        <v>1155.6687085863819</v>
      </c>
      <c r="Y42" s="12">
        <v>4604.7591026023665</v>
      </c>
      <c r="Z42" s="12">
        <v>3371.851096620655</v>
      </c>
      <c r="AB42" s="12">
        <v>3754.9405046118172</v>
      </c>
      <c r="AC42" s="12">
        <v>2735.1141225644183</v>
      </c>
      <c r="AE42" s="12">
        <v>3129.1902693954394</v>
      </c>
      <c r="AF42" s="12">
        <v>2680.8013908045609</v>
      </c>
      <c r="AK42" s="6">
        <v>0.2</v>
      </c>
      <c r="AL42" s="12">
        <v>3703.7037037037039</v>
      </c>
      <c r="AM42" s="10"/>
      <c r="AO42" s="12">
        <v>949.14040114613192</v>
      </c>
      <c r="AP42" s="10"/>
      <c r="AR42" s="12">
        <v>4191.505216095381</v>
      </c>
      <c r="AS42" s="10"/>
      <c r="AU42" s="10">
        <v>3302.2130013831256</v>
      </c>
      <c r="AV42" s="10"/>
      <c r="AX42" s="10">
        <v>3128.911138923655</v>
      </c>
      <c r="AY42" s="10"/>
      <c r="AZ42" s="38"/>
      <c r="BA42" s="38"/>
      <c r="BB42" s="38"/>
      <c r="BC42" s="38"/>
      <c r="BD42" s="38"/>
      <c r="BE42" s="38"/>
      <c r="BF42" s="38"/>
      <c r="BG42" s="38"/>
      <c r="BH42" s="38"/>
      <c r="BI42" s="35"/>
      <c r="BJ42" s="35"/>
      <c r="BK42" s="35"/>
      <c r="BL42" s="35"/>
      <c r="BM42" s="35"/>
      <c r="BN42" s="35"/>
      <c r="BO42" s="28"/>
    </row>
    <row r="43" spans="1:71">
      <c r="A43" s="6">
        <v>0.5</v>
      </c>
      <c r="B43" s="12">
        <v>4290.7373327043815</v>
      </c>
      <c r="C43" s="12">
        <v>4006.430202230621</v>
      </c>
      <c r="E43" s="12">
        <v>1104.2791345198975</v>
      </c>
      <c r="F43" s="12">
        <v>1338.5094619332128</v>
      </c>
      <c r="H43" s="12">
        <v>4992.2187969328443</v>
      </c>
      <c r="I43" s="12">
        <v>3886.3934309972078</v>
      </c>
      <c r="K43" s="12">
        <v>3736.6476358532304</v>
      </c>
      <c r="L43" s="12">
        <v>3827.5372719440425</v>
      </c>
      <c r="N43" s="12">
        <v>3202.4634505467297</v>
      </c>
      <c r="O43" s="12">
        <v>3575.04200219221</v>
      </c>
      <c r="R43" s="6">
        <v>0.5</v>
      </c>
      <c r="S43" s="12">
        <v>3551.3432986322396</v>
      </c>
      <c r="T43" s="12">
        <v>3745.5088300366579</v>
      </c>
      <c r="V43" s="12">
        <v>1500.9606796717885</v>
      </c>
      <c r="W43" s="12">
        <v>1368.4640341205813</v>
      </c>
      <c r="Y43" s="12">
        <v>5161.5621878563788</v>
      </c>
      <c r="Z43" s="12">
        <v>4006.4103944814528</v>
      </c>
      <c r="AB43" s="12">
        <v>4151.2746714056184</v>
      </c>
      <c r="AC43" s="12">
        <v>2827.9786057854408</v>
      </c>
      <c r="AE43" s="12">
        <v>3598.8590759699105</v>
      </c>
      <c r="AF43" s="12">
        <v>3354.9547111344632</v>
      </c>
      <c r="AK43" s="6">
        <v>0.5</v>
      </c>
      <c r="AL43" s="12">
        <v>4153.4810126582288</v>
      </c>
      <c r="AM43" s="10"/>
      <c r="AO43" s="12">
        <v>1257.2886297376094</v>
      </c>
      <c r="AP43" s="10"/>
      <c r="AR43" s="12">
        <v>4737.0088719898613</v>
      </c>
      <c r="AS43" s="10"/>
      <c r="AU43" s="12">
        <v>4250.2639915522705</v>
      </c>
      <c r="AV43" s="10"/>
      <c r="AX43" s="10">
        <v>3902.9535864978907</v>
      </c>
      <c r="AY43" s="10"/>
      <c r="AZ43" s="35"/>
      <c r="BA43" s="35"/>
      <c r="BB43" s="35"/>
      <c r="BC43" s="38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28"/>
    </row>
    <row r="44" spans="1:71">
      <c r="A44" s="6">
        <v>1</v>
      </c>
      <c r="B44" s="12">
        <v>4638.0542219832969</v>
      </c>
      <c r="C44" s="12">
        <v>4594.2029016025854</v>
      </c>
      <c r="E44" s="12">
        <v>1525.8348867027819</v>
      </c>
      <c r="F44" s="12">
        <v>1494.8844066509271</v>
      </c>
      <c r="H44" s="12">
        <v>5261.0882275614404</v>
      </c>
      <c r="I44" s="12">
        <v>5090.4000683539743</v>
      </c>
      <c r="K44" s="12">
        <v>3965.0370062140519</v>
      </c>
      <c r="L44" s="12">
        <v>4309.0728514975008</v>
      </c>
      <c r="N44" s="12">
        <v>3185.6712623228318</v>
      </c>
      <c r="O44" s="12">
        <v>4414.8690308402984</v>
      </c>
      <c r="R44" s="6">
        <v>1</v>
      </c>
      <c r="S44" s="12">
        <v>3528.1849400640194</v>
      </c>
      <c r="T44" s="12">
        <v>3953.5253412933653</v>
      </c>
      <c r="V44" s="12">
        <v>1790.688988699548</v>
      </c>
      <c r="W44" s="12">
        <v>1703.4891970006142</v>
      </c>
      <c r="Y44" s="12">
        <v>4914.6846939945381</v>
      </c>
      <c r="Z44" s="12">
        <v>3782.1483072917663</v>
      </c>
      <c r="AB44" s="12">
        <v>4170.4696023511806</v>
      </c>
      <c r="AC44" s="12">
        <v>3628.7379958685974</v>
      </c>
      <c r="AE44" s="12">
        <v>4198.8354548072775</v>
      </c>
      <c r="AF44" s="12">
        <v>3830.1282478478047</v>
      </c>
      <c r="AK44" s="6">
        <v>1</v>
      </c>
      <c r="AL44" s="12">
        <v>4476.5840220385671</v>
      </c>
      <c r="AM44" s="10"/>
      <c r="AO44" s="12">
        <v>1575.1211631663973</v>
      </c>
      <c r="AP44" s="10"/>
      <c r="AR44" s="12">
        <v>4935.4838709677424</v>
      </c>
      <c r="AS44" s="10"/>
      <c r="AU44" s="12">
        <v>4801.4145810663767</v>
      </c>
      <c r="AV44" s="10"/>
      <c r="AX44" s="10">
        <v>4429.6116504854381</v>
      </c>
      <c r="AY44" s="10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11"/>
    </row>
    <row r="45" spans="1:71">
      <c r="AO45" s="11"/>
      <c r="AP45" s="11"/>
      <c r="AQ45" s="10"/>
      <c r="AR45" s="10"/>
      <c r="AS45" s="10"/>
      <c r="AT45" s="10"/>
      <c r="AU45" s="28"/>
      <c r="AV45" s="28"/>
      <c r="AW45" s="28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11"/>
    </row>
    <row r="46" spans="1:71">
      <c r="AL46" s="11"/>
      <c r="AM46" s="11"/>
      <c r="AN46" s="11"/>
      <c r="AO46" s="11"/>
      <c r="AP46" s="11"/>
      <c r="AQ46" s="11"/>
      <c r="AR46" s="28"/>
      <c r="AS46" s="28"/>
      <c r="AT46" s="28"/>
      <c r="AU46" s="28"/>
      <c r="AV46" s="28"/>
      <c r="AW46" s="28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11"/>
      <c r="BL46" s="11"/>
      <c r="BM46" s="11"/>
      <c r="BN46" s="11"/>
    </row>
    <row r="47" spans="1:71">
      <c r="A47" s="29" t="s">
        <v>34</v>
      </c>
      <c r="B47" s="29"/>
      <c r="AO47" s="11"/>
      <c r="AP47" s="11"/>
      <c r="AQ47" s="11"/>
      <c r="AR47" s="28"/>
      <c r="AS47" s="28"/>
      <c r="AT47" s="28"/>
      <c r="AU47" s="28"/>
      <c r="AV47" s="28"/>
      <c r="AW47" s="28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11"/>
      <c r="BL47" s="11"/>
      <c r="BM47" s="11"/>
      <c r="BN47" s="11"/>
    </row>
    <row r="48" spans="1:71">
      <c r="A48" s="29" t="s">
        <v>45</v>
      </c>
      <c r="B48" s="29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35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</row>
    <row r="49" spans="1:63">
      <c r="A49" s="29" t="s">
        <v>35</v>
      </c>
      <c r="B49" s="29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</row>
    <row r="50" spans="1:63">
      <c r="A50" s="29" t="s">
        <v>36</v>
      </c>
      <c r="B50" s="29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</row>
    <row r="51" spans="1:63">
      <c r="A51" s="29" t="s">
        <v>37</v>
      </c>
      <c r="B51" s="29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</row>
    <row r="52" spans="1:63"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</row>
    <row r="53" spans="1:63">
      <c r="AN53" s="10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</row>
    <row r="54" spans="1:63">
      <c r="AN54" s="10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</row>
    <row r="55" spans="1:63">
      <c r="AN55" s="10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</row>
    <row r="56" spans="1:63">
      <c r="AN56" s="10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</row>
    <row r="57" spans="1:63">
      <c r="AN57" s="12"/>
      <c r="BC57" s="11"/>
    </row>
    <row r="58" spans="1:63">
      <c r="AN58" s="12"/>
    </row>
    <row r="59" spans="1:63">
      <c r="AM59" s="12"/>
    </row>
    <row r="60" spans="1:63">
      <c r="AM60" s="12"/>
    </row>
    <row r="61" spans="1:63">
      <c r="AM61" s="12"/>
    </row>
  </sheetData>
  <mergeCells count="22">
    <mergeCell ref="O15:P15"/>
    <mergeCell ref="A16:B16"/>
    <mergeCell ref="A26:B26"/>
    <mergeCell ref="O25:P25"/>
    <mergeCell ref="O34:P34"/>
    <mergeCell ref="A29:A30"/>
    <mergeCell ref="A31:A32"/>
    <mergeCell ref="R16:S16"/>
    <mergeCell ref="AF25:AG25"/>
    <mergeCell ref="R26:S26"/>
    <mergeCell ref="R29:R30"/>
    <mergeCell ref="R31:R32"/>
    <mergeCell ref="AF34:AG34"/>
    <mergeCell ref="AZ35:BA35"/>
    <mergeCell ref="AK14:AL14"/>
    <mergeCell ref="AY13:AZ13"/>
    <mergeCell ref="AK24:AL24"/>
    <mergeCell ref="AK29:AK30"/>
    <mergeCell ref="AK31:AK32"/>
    <mergeCell ref="AY23:AZ23"/>
    <mergeCell ref="AY32:AZ32"/>
    <mergeCell ref="AF15:AG1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topLeftCell="N25" workbookViewId="0">
      <selection activeCell="C34" sqref="C34"/>
    </sheetView>
  </sheetViews>
  <sheetFormatPr baseColWidth="10" defaultRowHeight="15" x14ac:dyDescent="0"/>
  <cols>
    <col min="34" max="34" width="13.33203125" customWidth="1"/>
  </cols>
  <sheetData>
    <row r="1" spans="1:38">
      <c r="A1" s="1" t="s">
        <v>47</v>
      </c>
      <c r="B1" s="1"/>
      <c r="T1" s="1" t="s">
        <v>32</v>
      </c>
      <c r="U1" s="1"/>
    </row>
    <row r="2" spans="1:38">
      <c r="A2" s="2">
        <v>42999</v>
      </c>
      <c r="B2" s="1"/>
      <c r="T2" s="2">
        <v>42984</v>
      </c>
      <c r="U2" s="1"/>
    </row>
    <row r="3" spans="1:38">
      <c r="A3" s="1" t="s">
        <v>53</v>
      </c>
      <c r="B3" s="1"/>
      <c r="E3" s="23"/>
      <c r="F3" s="23"/>
      <c r="G3" s="23" t="s">
        <v>28</v>
      </c>
      <c r="H3" s="23"/>
      <c r="I3" s="23"/>
      <c r="J3" s="23"/>
      <c r="T3" s="1" t="s">
        <v>59</v>
      </c>
      <c r="U3" s="1"/>
    </row>
    <row r="4" spans="1:38">
      <c r="X4" s="23"/>
      <c r="Y4" s="23"/>
      <c r="Z4" s="23" t="s">
        <v>40</v>
      </c>
      <c r="AA4" s="23"/>
      <c r="AB4" s="23"/>
      <c r="AC4" s="23"/>
    </row>
    <row r="6" spans="1:38">
      <c r="C6" s="17"/>
      <c r="D6" s="17"/>
      <c r="E6" s="17"/>
      <c r="F6" s="17" t="s">
        <v>14</v>
      </c>
      <c r="G6" s="17"/>
      <c r="H6" s="17"/>
      <c r="I6" s="18"/>
      <c r="J6" s="18"/>
      <c r="K6" s="18"/>
      <c r="L6" s="18" t="s">
        <v>15</v>
      </c>
      <c r="M6" s="18"/>
      <c r="N6" s="18"/>
    </row>
    <row r="7" spans="1:38">
      <c r="C7" s="5"/>
      <c r="D7" s="5"/>
      <c r="E7" s="5"/>
      <c r="F7" s="5" t="s">
        <v>52</v>
      </c>
      <c r="G7" s="5"/>
      <c r="H7" s="5"/>
      <c r="U7" s="11" t="s">
        <v>42</v>
      </c>
      <c r="V7" s="17"/>
      <c r="W7" s="17"/>
      <c r="X7" s="17"/>
      <c r="Y7" s="17" t="s">
        <v>14</v>
      </c>
      <c r="Z7" s="17"/>
      <c r="AA7" s="17"/>
      <c r="AB7" s="18"/>
      <c r="AC7" s="18"/>
      <c r="AD7" s="18"/>
      <c r="AE7" s="18" t="s">
        <v>15</v>
      </c>
      <c r="AF7" s="18"/>
      <c r="AG7" s="18"/>
      <c r="AI7" s="11"/>
    </row>
    <row r="8" spans="1:38">
      <c r="A8" s="22" t="s">
        <v>13</v>
      </c>
      <c r="B8" s="3" t="s">
        <v>3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  <c r="T8" s="22" t="s">
        <v>13</v>
      </c>
      <c r="U8" s="3" t="s">
        <v>3</v>
      </c>
      <c r="V8" s="3">
        <v>1</v>
      </c>
      <c r="W8" s="3">
        <v>2</v>
      </c>
      <c r="X8" s="3">
        <v>3</v>
      </c>
      <c r="Y8" s="3">
        <v>4</v>
      </c>
      <c r="Z8" s="3">
        <v>5</v>
      </c>
      <c r="AA8" s="3">
        <v>6</v>
      </c>
      <c r="AB8" s="3">
        <v>7</v>
      </c>
      <c r="AC8" s="3">
        <v>8</v>
      </c>
      <c r="AD8" s="3">
        <v>9</v>
      </c>
      <c r="AE8" s="3">
        <v>10</v>
      </c>
      <c r="AF8" s="3">
        <v>11</v>
      </c>
      <c r="AG8" s="3">
        <v>12</v>
      </c>
      <c r="AI8" s="11"/>
    </row>
    <row r="9" spans="1:38">
      <c r="A9" s="22" t="s">
        <v>2</v>
      </c>
      <c r="B9" s="3" t="s">
        <v>4</v>
      </c>
      <c r="C9" s="21">
        <v>0.6753000020980835</v>
      </c>
      <c r="D9" s="21">
        <v>0.64469999074935913</v>
      </c>
      <c r="E9" s="21">
        <v>0.65770000219345093</v>
      </c>
      <c r="F9" s="21">
        <v>0.66049998998641968</v>
      </c>
      <c r="G9" s="21">
        <v>0.64819997549057007</v>
      </c>
      <c r="H9" s="21">
        <v>0.63380002975463867</v>
      </c>
      <c r="I9" s="21">
        <v>0.60189998149871826</v>
      </c>
      <c r="J9" s="21">
        <v>0.61080002784729004</v>
      </c>
      <c r="K9" s="21">
        <v>0.61979997158050537</v>
      </c>
      <c r="L9" s="21">
        <v>0.61430001258850098</v>
      </c>
      <c r="M9" s="21">
        <v>0.57380002737045288</v>
      </c>
      <c r="N9" s="21">
        <v>0.55820000171661377</v>
      </c>
      <c r="O9" s="8" t="s">
        <v>54</v>
      </c>
      <c r="P9" s="8"/>
      <c r="T9" s="22" t="s">
        <v>42</v>
      </c>
      <c r="U9" s="3" t="s">
        <v>4</v>
      </c>
      <c r="V9" s="15">
        <v>0.59259998798370361</v>
      </c>
      <c r="W9" s="15">
        <v>0.50199997425079346</v>
      </c>
      <c r="X9" s="15">
        <v>0.51130002737045288</v>
      </c>
      <c r="Y9" s="15">
        <v>0.47690001130104065</v>
      </c>
      <c r="Z9" s="15">
        <v>0.51109999418258667</v>
      </c>
      <c r="AA9" s="15">
        <v>0.48690000176429749</v>
      </c>
      <c r="AB9" s="16">
        <v>0.52649998664855957</v>
      </c>
      <c r="AC9" s="16">
        <v>0.54100000858306885</v>
      </c>
      <c r="AD9" s="16">
        <v>0.49489998817443848</v>
      </c>
      <c r="AE9" s="16">
        <v>0.55699998140335083</v>
      </c>
      <c r="AF9" s="16">
        <v>0.50550001859664917</v>
      </c>
      <c r="AG9" s="16">
        <v>0.50129997730255127</v>
      </c>
      <c r="AH9" s="11" t="s">
        <v>54</v>
      </c>
      <c r="AI9" s="11"/>
    </row>
    <row r="10" spans="1:38">
      <c r="A10" s="22"/>
      <c r="B10" s="3" t="s">
        <v>5</v>
      </c>
      <c r="C10" s="21">
        <v>0.69580000638961792</v>
      </c>
      <c r="D10" s="21">
        <v>0.67519998550415039</v>
      </c>
      <c r="E10" s="21">
        <v>0.66860002279281616</v>
      </c>
      <c r="F10" s="21">
        <v>0.6744999885559082</v>
      </c>
      <c r="G10" s="21">
        <v>0.6622999906539917</v>
      </c>
      <c r="H10" s="21">
        <v>0.64969998598098755</v>
      </c>
      <c r="I10" s="16">
        <v>0.74809998273849487</v>
      </c>
      <c r="J10" s="16">
        <v>0.75510001182556152</v>
      </c>
      <c r="K10" s="16">
        <v>0.66930001974105835</v>
      </c>
      <c r="L10" s="16">
        <v>0.67379999160766602</v>
      </c>
      <c r="M10" s="16">
        <v>0.65960001945495605</v>
      </c>
      <c r="N10" s="16">
        <v>0.67070001363754272</v>
      </c>
      <c r="O10" t="s">
        <v>18</v>
      </c>
      <c r="T10" s="22"/>
      <c r="U10" s="3" t="s">
        <v>5</v>
      </c>
      <c r="V10" s="15">
        <v>0.30989998579025269</v>
      </c>
      <c r="W10" s="15">
        <v>0.35519999265670776</v>
      </c>
      <c r="X10" s="15">
        <v>0.31369999051094055</v>
      </c>
      <c r="Y10" s="15">
        <v>0.3578999936580658</v>
      </c>
      <c r="Z10" s="15">
        <v>0.31520000100135803</v>
      </c>
      <c r="AA10" s="15">
        <v>0.35359999537467957</v>
      </c>
      <c r="AB10" s="16">
        <v>0.40979999303817749</v>
      </c>
      <c r="AC10" s="16">
        <v>0.39340001344680786</v>
      </c>
      <c r="AD10" s="16">
        <v>0.4650999903678894</v>
      </c>
      <c r="AE10" s="16">
        <v>0.49439999461174011</v>
      </c>
      <c r="AF10" s="16">
        <v>0.4375</v>
      </c>
      <c r="AG10" s="16">
        <v>0.38749998807907104</v>
      </c>
      <c r="AH10" s="11" t="s">
        <v>18</v>
      </c>
      <c r="AI10" s="11"/>
    </row>
    <row r="11" spans="1:38">
      <c r="A11" s="22"/>
      <c r="B11" s="3" t="s">
        <v>6</v>
      </c>
      <c r="C11" s="16">
        <v>0.67390000820159912</v>
      </c>
      <c r="D11" s="16">
        <v>0.67589998245239258</v>
      </c>
      <c r="E11" s="16">
        <v>0.68599998950958252</v>
      </c>
      <c r="F11" s="16">
        <v>0.68159997463226318</v>
      </c>
      <c r="G11" s="16">
        <v>0.68290001153945923</v>
      </c>
      <c r="H11" s="16">
        <v>0.67809998989105225</v>
      </c>
      <c r="I11" s="16">
        <v>0.51910001039505005</v>
      </c>
      <c r="J11" s="16">
        <v>0.47749999165534973</v>
      </c>
      <c r="K11" s="16">
        <v>0.49709999561309814</v>
      </c>
      <c r="L11" s="16">
        <v>0.50529998540878296</v>
      </c>
      <c r="M11" s="16">
        <v>0.48030000925064087</v>
      </c>
      <c r="N11" s="16">
        <v>0.46959999203681946</v>
      </c>
      <c r="T11" s="22"/>
      <c r="U11" s="3" t="s">
        <v>6</v>
      </c>
      <c r="V11" s="15">
        <v>0.38539999723434448</v>
      </c>
      <c r="W11" s="15">
        <v>0.32589998841285706</v>
      </c>
      <c r="X11" s="15">
        <v>0.33809998631477356</v>
      </c>
      <c r="Y11" s="15">
        <v>0.38519999384880066</v>
      </c>
      <c r="Z11" s="15">
        <v>0.39899998903274536</v>
      </c>
      <c r="AA11" s="15">
        <v>0.28929999470710754</v>
      </c>
      <c r="AB11" s="16">
        <v>0.33160001039505005</v>
      </c>
      <c r="AC11" s="16">
        <v>0.37270000576972961</v>
      </c>
      <c r="AD11" s="16">
        <v>0.39820000529289246</v>
      </c>
      <c r="AE11" s="16">
        <v>0.35839998722076416</v>
      </c>
      <c r="AF11" s="16">
        <v>0.44330000877380371</v>
      </c>
      <c r="AG11" s="16">
        <v>0.34490001201629639</v>
      </c>
      <c r="AH11" s="11" t="s">
        <v>19</v>
      </c>
      <c r="AI11" s="11"/>
    </row>
    <row r="12" spans="1:38">
      <c r="A12" s="22"/>
      <c r="B12" s="3" t="s">
        <v>7</v>
      </c>
      <c r="C12" s="21">
        <v>0.89569997787475586</v>
      </c>
      <c r="D12" s="21">
        <v>0.86979997158050537</v>
      </c>
      <c r="E12" s="21">
        <v>0.87809997797012329</v>
      </c>
      <c r="F12" s="21">
        <v>0.84460002183914185</v>
      </c>
      <c r="G12" s="21">
        <v>0.82080000638961792</v>
      </c>
      <c r="H12" s="21">
        <v>0.78659999370574951</v>
      </c>
      <c r="I12" s="21">
        <v>0.83980000019073486</v>
      </c>
      <c r="J12" s="21">
        <v>0.83649998903274536</v>
      </c>
      <c r="K12" s="21">
        <v>0.82260000705718994</v>
      </c>
      <c r="L12" s="21">
        <v>0.82910001277923584</v>
      </c>
      <c r="M12" s="21">
        <v>0.79400002956390381</v>
      </c>
      <c r="N12" s="21">
        <v>0.84509998559951782</v>
      </c>
      <c r="O12" s="8" t="s">
        <v>19</v>
      </c>
      <c r="P12" s="8"/>
      <c r="T12" s="22"/>
      <c r="U12" s="3" t="s">
        <v>7</v>
      </c>
      <c r="V12" s="15">
        <v>0.39480000734329224</v>
      </c>
      <c r="W12" s="15">
        <v>0.30790001153945923</v>
      </c>
      <c r="X12" s="15">
        <v>0.37509998679161072</v>
      </c>
      <c r="Y12" s="15">
        <v>0.44339999556541443</v>
      </c>
      <c r="Z12" s="15">
        <v>0.35690000653266907</v>
      </c>
      <c r="AA12" s="15">
        <v>0.25749999284744263</v>
      </c>
      <c r="AB12" s="16">
        <v>0.28519999980926514</v>
      </c>
      <c r="AC12" s="16">
        <v>0.25099998712539673</v>
      </c>
      <c r="AD12" s="16">
        <v>0.28679999709129333</v>
      </c>
      <c r="AE12" s="16">
        <v>0.29809999465942383</v>
      </c>
      <c r="AF12" s="16">
        <v>0.25380000472068787</v>
      </c>
      <c r="AG12" s="16">
        <v>0.37979999184608459</v>
      </c>
      <c r="AH12" s="11" t="s">
        <v>20</v>
      </c>
      <c r="AI12" s="11"/>
      <c r="AL12" s="11"/>
    </row>
    <row r="13" spans="1:38">
      <c r="A13" s="22"/>
      <c r="B13" s="3" t="s">
        <v>8</v>
      </c>
      <c r="C13" s="21">
        <v>0.868399977684021</v>
      </c>
      <c r="D13" s="21">
        <v>0.87300002574920654</v>
      </c>
      <c r="E13" s="21">
        <v>0.82380002737045288</v>
      </c>
      <c r="F13" s="21">
        <v>0.82010000944137573</v>
      </c>
      <c r="G13" s="21">
        <v>0.81970000267028809</v>
      </c>
      <c r="H13" s="21">
        <v>0.82249999046325684</v>
      </c>
      <c r="I13" s="16">
        <v>0.71079999208450317</v>
      </c>
      <c r="J13" s="16">
        <v>0.7378000020980835</v>
      </c>
      <c r="K13" s="16">
        <v>0.73489999771118164</v>
      </c>
      <c r="L13" s="16">
        <v>0.73470002412796021</v>
      </c>
      <c r="M13" s="16">
        <v>0.72829997539520264</v>
      </c>
      <c r="N13" s="16">
        <v>0.73439997434616089</v>
      </c>
      <c r="O13" t="s">
        <v>20</v>
      </c>
      <c r="T13" s="22"/>
      <c r="U13" s="3" t="s">
        <v>8</v>
      </c>
      <c r="V13" s="15">
        <v>0.37450000643730164</v>
      </c>
      <c r="W13" s="15">
        <v>0.25679999589920044</v>
      </c>
      <c r="X13" s="15">
        <v>0.29269999265670776</v>
      </c>
      <c r="Y13" s="15">
        <v>0.30019998550415039</v>
      </c>
      <c r="Z13" s="15">
        <v>0.21909999847412109</v>
      </c>
      <c r="AA13" s="15">
        <v>0.21879999339580536</v>
      </c>
      <c r="AB13" s="16">
        <v>0.27669999003410339</v>
      </c>
      <c r="AC13" s="16">
        <v>0.32420000433921814</v>
      </c>
      <c r="AD13" s="16">
        <v>0.32539999485015869</v>
      </c>
      <c r="AE13" s="16">
        <v>0.25749999284744263</v>
      </c>
      <c r="AF13" s="16">
        <v>0.27050000429153442</v>
      </c>
      <c r="AG13" s="16">
        <v>0.36829999089241028</v>
      </c>
      <c r="AH13" s="11" t="s">
        <v>21</v>
      </c>
      <c r="AI13" s="11"/>
      <c r="AL13" s="11"/>
    </row>
    <row r="14" spans="1:38">
      <c r="A14" s="22"/>
      <c r="B14" s="3" t="s">
        <v>9</v>
      </c>
      <c r="C14" s="16">
        <v>0.73979997634887695</v>
      </c>
      <c r="D14" s="16">
        <v>0.72229999303817749</v>
      </c>
      <c r="E14" s="16">
        <v>0.7271999716758728</v>
      </c>
      <c r="F14" s="16">
        <v>0.70999997854232788</v>
      </c>
      <c r="G14" s="16">
        <v>0.6906999945640564</v>
      </c>
      <c r="H14" s="16">
        <v>0.68889999389648438</v>
      </c>
      <c r="I14" s="16">
        <v>0.73299998044967651</v>
      </c>
      <c r="J14" s="16">
        <v>0.74220001697540283</v>
      </c>
      <c r="K14" s="16">
        <v>0.74210000038146973</v>
      </c>
      <c r="L14" s="16">
        <v>0.74589997529983521</v>
      </c>
      <c r="M14" s="16">
        <v>0.69609999656677246</v>
      </c>
      <c r="N14" s="16">
        <v>0.7149999737739563</v>
      </c>
      <c r="T14" s="22"/>
      <c r="U14" s="3" t="s">
        <v>9</v>
      </c>
      <c r="V14" s="27"/>
      <c r="W14" s="27"/>
      <c r="X14" s="27"/>
      <c r="Y14" s="27"/>
      <c r="Z14" s="27"/>
      <c r="AA14" s="27"/>
      <c r="AB14" s="16"/>
      <c r="AC14" s="16"/>
      <c r="AD14" s="16"/>
      <c r="AE14" s="16"/>
      <c r="AF14" s="19">
        <v>5.1800001412630081E-2</v>
      </c>
      <c r="AG14" s="19">
        <v>4.5000001788139343E-2</v>
      </c>
      <c r="AH14" s="20" t="s">
        <v>50</v>
      </c>
      <c r="AI14" s="11"/>
      <c r="AL14" s="11"/>
    </row>
    <row r="15" spans="1:38">
      <c r="A15" s="22"/>
      <c r="B15" s="3" t="s">
        <v>48</v>
      </c>
      <c r="C15" s="21">
        <v>0.81410002708435059</v>
      </c>
      <c r="D15" s="21">
        <v>0.78839999437332153</v>
      </c>
      <c r="E15" s="21">
        <v>0.79339998960494995</v>
      </c>
      <c r="F15" s="21">
        <v>0.77960002422332764</v>
      </c>
      <c r="G15" s="21">
        <v>0.78090000152587891</v>
      </c>
      <c r="H15" s="21">
        <v>0.77369999885559082</v>
      </c>
      <c r="I15" s="21">
        <v>0.83829998970031738</v>
      </c>
      <c r="J15" s="21">
        <v>0.81279999017715454</v>
      </c>
      <c r="K15" s="21">
        <v>0.86510002613067627</v>
      </c>
      <c r="L15" s="21">
        <v>0.85650002956390381</v>
      </c>
      <c r="M15" s="21">
        <v>0.82749998569488525</v>
      </c>
      <c r="N15" s="21">
        <v>0.80239999294281006</v>
      </c>
      <c r="O15" s="8" t="s">
        <v>21</v>
      </c>
      <c r="P15" s="8"/>
      <c r="T15" s="11"/>
      <c r="U15" s="26"/>
      <c r="V15" s="6">
        <v>0</v>
      </c>
      <c r="W15" s="6">
        <v>0.05</v>
      </c>
      <c r="X15" s="6">
        <v>0.1</v>
      </c>
      <c r="Y15" s="6">
        <v>0.2</v>
      </c>
      <c r="Z15" s="6">
        <v>0.5</v>
      </c>
      <c r="AA15" s="6">
        <v>1</v>
      </c>
      <c r="AB15" s="7">
        <v>0</v>
      </c>
      <c r="AC15" s="7">
        <v>0.05</v>
      </c>
      <c r="AD15" s="7">
        <v>0.1</v>
      </c>
      <c r="AE15" s="7">
        <v>0.2</v>
      </c>
      <c r="AF15" s="7">
        <v>0.5</v>
      </c>
      <c r="AG15" s="7">
        <v>1</v>
      </c>
      <c r="AH15" s="58" t="s">
        <v>22</v>
      </c>
      <c r="AI15" s="58"/>
      <c r="AJ15" s="58"/>
      <c r="AL15" s="11"/>
    </row>
    <row r="16" spans="1:38">
      <c r="A16" s="22"/>
      <c r="B16" s="3" t="s">
        <v>49</v>
      </c>
      <c r="C16" s="21">
        <v>0.91259998083114624</v>
      </c>
      <c r="D16" s="21">
        <v>0.88999998569488525</v>
      </c>
      <c r="E16" s="21">
        <v>0.86690002679824829</v>
      </c>
      <c r="F16" s="21">
        <v>0.87790000438690186</v>
      </c>
      <c r="G16" s="21">
        <v>0.84909999370574951</v>
      </c>
      <c r="H16" s="21">
        <v>0.84210002422332764</v>
      </c>
      <c r="I16" s="19">
        <v>5.6099999696016312E-2</v>
      </c>
      <c r="J16" s="19">
        <v>5.559999868273735E-2</v>
      </c>
      <c r="K16" s="19">
        <v>5.3399998694658279E-2</v>
      </c>
      <c r="L16" s="19">
        <v>5.3300000727176666E-2</v>
      </c>
      <c r="M16" s="19">
        <v>5.2799999713897705E-2</v>
      </c>
      <c r="N16" s="19">
        <v>5.169999971985817E-2</v>
      </c>
      <c r="O16" s="20" t="s">
        <v>50</v>
      </c>
      <c r="T16" s="60" t="s">
        <v>23</v>
      </c>
      <c r="U16" s="60"/>
      <c r="V16" s="25">
        <f>AVERAGE(AF14:AG14)</f>
        <v>4.8400001600384712E-2</v>
      </c>
    </row>
    <row r="17" spans="1:36">
      <c r="C17" s="6">
        <v>0</v>
      </c>
      <c r="D17" s="6">
        <v>0.05</v>
      </c>
      <c r="E17" s="6">
        <v>0.1</v>
      </c>
      <c r="F17" s="6">
        <v>0.2</v>
      </c>
      <c r="G17" s="6">
        <v>0.5</v>
      </c>
      <c r="H17" s="6">
        <v>1</v>
      </c>
      <c r="I17" s="7">
        <v>0</v>
      </c>
      <c r="J17" s="7">
        <v>0.05</v>
      </c>
      <c r="K17" s="7">
        <v>0.1</v>
      </c>
      <c r="L17" s="7">
        <v>0.2</v>
      </c>
      <c r="M17" s="7">
        <v>0.5</v>
      </c>
      <c r="N17" s="7">
        <v>1</v>
      </c>
      <c r="O17" s="58" t="s">
        <v>22</v>
      </c>
      <c r="P17" s="58"/>
      <c r="Q17" s="58"/>
    </row>
    <row r="18" spans="1:36">
      <c r="A18" s="60" t="s">
        <v>23</v>
      </c>
      <c r="B18" s="60"/>
      <c r="C18" s="25">
        <f>AVERAGE(I16:N16)</f>
        <v>5.3816666205724083E-2</v>
      </c>
    </row>
    <row r="19" spans="1:36">
      <c r="U19" s="26"/>
      <c r="V19" s="17"/>
      <c r="W19" s="17"/>
      <c r="X19" s="17"/>
      <c r="Y19" s="17" t="s">
        <v>14</v>
      </c>
      <c r="Z19" s="17"/>
      <c r="AA19" s="17"/>
      <c r="AB19" s="18"/>
      <c r="AC19" s="18"/>
      <c r="AD19" s="18"/>
      <c r="AE19" s="18" t="s">
        <v>15</v>
      </c>
      <c r="AF19" s="18"/>
      <c r="AG19" s="18"/>
    </row>
    <row r="20" spans="1:36">
      <c r="A20" s="22" t="s">
        <v>24</v>
      </c>
      <c r="B20" s="3" t="s">
        <v>3</v>
      </c>
      <c r="C20" s="3">
        <v>1</v>
      </c>
      <c r="D20" s="3">
        <v>2</v>
      </c>
      <c r="E20" s="3">
        <v>3</v>
      </c>
      <c r="F20" s="3">
        <v>4</v>
      </c>
      <c r="G20" s="3">
        <v>5</v>
      </c>
      <c r="H20" s="3">
        <v>6</v>
      </c>
      <c r="I20" s="3">
        <v>7</v>
      </c>
      <c r="J20" s="3">
        <v>8</v>
      </c>
      <c r="K20" s="3">
        <v>9</v>
      </c>
      <c r="L20" s="3">
        <v>10</v>
      </c>
      <c r="M20" s="3">
        <v>11</v>
      </c>
      <c r="N20" s="3">
        <v>12</v>
      </c>
      <c r="Q20" s="11"/>
      <c r="R20" s="11"/>
      <c r="T20" s="22" t="s">
        <v>24</v>
      </c>
      <c r="U20" s="3" t="s">
        <v>3</v>
      </c>
      <c r="V20" s="3">
        <v>1</v>
      </c>
      <c r="W20" s="3">
        <v>2</v>
      </c>
      <c r="X20" s="3">
        <v>3</v>
      </c>
      <c r="Y20" s="3">
        <v>4</v>
      </c>
      <c r="Z20" s="3">
        <v>5</v>
      </c>
      <c r="AA20" s="3">
        <v>6</v>
      </c>
      <c r="AB20" s="3">
        <v>7</v>
      </c>
      <c r="AC20" s="3">
        <v>8</v>
      </c>
      <c r="AD20" s="3">
        <v>9</v>
      </c>
      <c r="AE20" s="3">
        <v>10</v>
      </c>
      <c r="AF20" s="3">
        <v>11</v>
      </c>
      <c r="AG20" s="3">
        <v>12</v>
      </c>
    </row>
    <row r="21" spans="1:36">
      <c r="A21" s="22" t="s">
        <v>55</v>
      </c>
      <c r="B21" s="3" t="s">
        <v>4</v>
      </c>
      <c r="C21" s="21">
        <v>0.15690000355243683</v>
      </c>
      <c r="D21" s="21">
        <v>0.1437000036239624</v>
      </c>
      <c r="E21" s="21">
        <v>0.17630000412464142</v>
      </c>
      <c r="F21" s="21">
        <v>0.20520000159740448</v>
      </c>
      <c r="G21" s="21">
        <v>0.27129998803138733</v>
      </c>
      <c r="H21" s="21">
        <v>0.34229999780654907</v>
      </c>
      <c r="I21" s="21">
        <v>0.15870000422000885</v>
      </c>
      <c r="J21" s="21">
        <v>0.17100000381469727</v>
      </c>
      <c r="K21" s="21">
        <v>0.18880000710487366</v>
      </c>
      <c r="L21" s="21">
        <v>0.20970000326633453</v>
      </c>
      <c r="M21" s="21">
        <v>0.24210000038146973</v>
      </c>
      <c r="N21" s="21">
        <v>0.29620000720024109</v>
      </c>
      <c r="O21" s="8" t="s">
        <v>54</v>
      </c>
      <c r="P21" s="8"/>
      <c r="Q21" s="11"/>
      <c r="R21" s="11"/>
      <c r="T21" s="22" t="s">
        <v>57</v>
      </c>
      <c r="U21" s="3" t="s">
        <v>4</v>
      </c>
      <c r="V21" s="15">
        <v>0.25080001354217529</v>
      </c>
      <c r="W21" s="15">
        <v>0.22779999673366547</v>
      </c>
      <c r="X21" s="15">
        <v>0.2492000013589859</v>
      </c>
      <c r="Y21" s="15">
        <v>0.25020000338554382</v>
      </c>
      <c r="Z21" s="15">
        <v>0.31909999251365662</v>
      </c>
      <c r="AA21" s="15">
        <v>0.35600000619888306</v>
      </c>
      <c r="AB21" s="16">
        <v>0.23970000445842743</v>
      </c>
      <c r="AC21" s="16">
        <v>0.24099999666213989</v>
      </c>
      <c r="AD21" s="16">
        <v>0.25279998779296875</v>
      </c>
      <c r="AE21" s="16">
        <v>0.29449999332427979</v>
      </c>
      <c r="AF21" s="16">
        <v>0.34589999914169312</v>
      </c>
      <c r="AG21" s="16">
        <v>0.42789998650550842</v>
      </c>
      <c r="AH21" s="11" t="s">
        <v>54</v>
      </c>
      <c r="AI21" s="11"/>
    </row>
    <row r="22" spans="1:36">
      <c r="A22" s="22"/>
      <c r="B22" s="3" t="s">
        <v>5</v>
      </c>
      <c r="C22" s="21">
        <v>0.16449999809265137</v>
      </c>
      <c r="D22" s="21">
        <v>0.16619999706745148</v>
      </c>
      <c r="E22" s="21">
        <v>0.17990000545978546</v>
      </c>
      <c r="F22" s="21">
        <v>0.21770000457763672</v>
      </c>
      <c r="G22" s="21">
        <v>0.28470000624656677</v>
      </c>
      <c r="H22" s="21">
        <v>0.40869998931884766</v>
      </c>
      <c r="I22" s="16">
        <v>0.17749999463558197</v>
      </c>
      <c r="J22" s="16">
        <v>0.18250000476837158</v>
      </c>
      <c r="K22" s="16">
        <v>0.16949999332427979</v>
      </c>
      <c r="L22" s="16">
        <v>0.18240000307559967</v>
      </c>
      <c r="M22" s="16">
        <v>0.20890000462532043</v>
      </c>
      <c r="N22" s="16">
        <v>0.2768000066280365</v>
      </c>
      <c r="O22" t="s">
        <v>18</v>
      </c>
      <c r="Q22" s="11"/>
      <c r="R22" s="11"/>
      <c r="T22" s="22"/>
      <c r="U22" s="3" t="s">
        <v>5</v>
      </c>
      <c r="V22" s="15">
        <v>0.15070000290870667</v>
      </c>
      <c r="W22" s="15">
        <v>0.18089999258518219</v>
      </c>
      <c r="X22" s="15">
        <v>0.17010000348091125</v>
      </c>
      <c r="Y22" s="15">
        <v>0.21369999647140503</v>
      </c>
      <c r="Z22" s="15">
        <v>0.23149999976158142</v>
      </c>
      <c r="AA22" s="15">
        <v>0.2784000039100647</v>
      </c>
      <c r="AB22" s="16">
        <v>0.20370000600814819</v>
      </c>
      <c r="AC22" s="16">
        <v>0.20299999415874481</v>
      </c>
      <c r="AD22" s="16">
        <v>0.23810000717639923</v>
      </c>
      <c r="AE22" s="16">
        <v>0.25560000538825989</v>
      </c>
      <c r="AF22" s="16">
        <v>0.29330000281333923</v>
      </c>
      <c r="AG22" s="16">
        <v>0.30270001292228699</v>
      </c>
      <c r="AH22" s="11" t="s">
        <v>18</v>
      </c>
      <c r="AI22" s="11"/>
    </row>
    <row r="23" spans="1:36">
      <c r="A23" s="22"/>
      <c r="B23" s="3" t="s">
        <v>6</v>
      </c>
      <c r="C23" s="16">
        <v>0.15350000560283661</v>
      </c>
      <c r="D23" s="16">
        <v>0.15809999406337738</v>
      </c>
      <c r="E23" s="16">
        <v>0.1656000018119812</v>
      </c>
      <c r="F23" s="16">
        <v>0.18379999697208405</v>
      </c>
      <c r="G23" s="16">
        <v>0.22579999268054962</v>
      </c>
      <c r="H23" s="16">
        <v>0.2824999988079071</v>
      </c>
      <c r="I23" s="16">
        <v>0.13220000267028809</v>
      </c>
      <c r="J23" s="16">
        <v>0.1234000027179718</v>
      </c>
      <c r="K23" s="16">
        <v>0.13770000636577606</v>
      </c>
      <c r="L23" s="16">
        <v>0.14550000429153442</v>
      </c>
      <c r="M23" s="16">
        <v>0.16760000586509705</v>
      </c>
      <c r="N23" s="16">
        <v>0.31200000643730164</v>
      </c>
      <c r="Q23" s="11"/>
      <c r="R23" s="11"/>
      <c r="T23" s="22"/>
      <c r="U23" s="3" t="s">
        <v>6</v>
      </c>
      <c r="V23" s="15">
        <v>0.17980000376701355</v>
      </c>
      <c r="W23" s="15">
        <v>0.1729000061750412</v>
      </c>
      <c r="X23" s="15">
        <v>0.17350000143051147</v>
      </c>
      <c r="Y23" s="15">
        <v>0.25420001149177551</v>
      </c>
      <c r="Z23" s="15">
        <v>0.39669999480247498</v>
      </c>
      <c r="AA23" s="15">
        <v>0.36620000004768372</v>
      </c>
      <c r="AB23" s="16">
        <v>0.16279999911785126</v>
      </c>
      <c r="AC23" s="16">
        <v>0.19589999318122864</v>
      </c>
      <c r="AD23" s="16">
        <v>0.21500000357627869</v>
      </c>
      <c r="AE23" s="16">
        <v>0.23530000448226929</v>
      </c>
      <c r="AF23" s="16">
        <v>0.42030000686645508</v>
      </c>
      <c r="AG23" s="16">
        <v>0.40590000152587891</v>
      </c>
      <c r="AH23" s="11" t="s">
        <v>19</v>
      </c>
      <c r="AI23" s="11"/>
    </row>
    <row r="24" spans="1:36">
      <c r="A24" s="22"/>
      <c r="B24" s="3" t="s">
        <v>7</v>
      </c>
      <c r="C24" s="21">
        <v>0.18860000371932983</v>
      </c>
      <c r="D24" s="21">
        <v>0.1843000054359436</v>
      </c>
      <c r="E24" s="21">
        <v>0.20919999480247498</v>
      </c>
      <c r="F24" s="21">
        <v>0.24819999933242798</v>
      </c>
      <c r="G24" s="21">
        <v>0.33919999003410339</v>
      </c>
      <c r="H24" s="21">
        <v>0.40860000252723694</v>
      </c>
      <c r="I24" s="21">
        <v>0.1745000034570694</v>
      </c>
      <c r="J24" s="21">
        <v>0.18089999258518219</v>
      </c>
      <c r="K24" s="21">
        <v>0.18199999630451202</v>
      </c>
      <c r="L24" s="21">
        <v>0.22229999303817749</v>
      </c>
      <c r="M24" s="21">
        <v>0.32499998807907104</v>
      </c>
      <c r="N24" s="21">
        <v>0.4595000147819519</v>
      </c>
      <c r="O24" s="8" t="s">
        <v>19</v>
      </c>
      <c r="P24" s="8"/>
      <c r="Q24" s="11"/>
      <c r="R24" s="11"/>
      <c r="T24" s="22"/>
      <c r="U24" s="3" t="s">
        <v>7</v>
      </c>
      <c r="V24" s="15">
        <v>0.16159999370574951</v>
      </c>
      <c r="W24" s="15">
        <v>0.1339000016450882</v>
      </c>
      <c r="X24" s="15">
        <v>0.16619999706745148</v>
      </c>
      <c r="Y24" s="15">
        <v>0.20370000600814819</v>
      </c>
      <c r="Z24" s="15">
        <v>0.23450000584125519</v>
      </c>
      <c r="AA24" s="15">
        <v>0.21539999544620514</v>
      </c>
      <c r="AB24" s="16">
        <v>0.1273999959230423</v>
      </c>
      <c r="AC24" s="16">
        <v>0.12259999662637711</v>
      </c>
      <c r="AD24" s="16">
        <v>0.13950000703334808</v>
      </c>
      <c r="AE24" s="16">
        <v>0.15459999442100525</v>
      </c>
      <c r="AF24" s="16">
        <v>0.17209999263286591</v>
      </c>
      <c r="AG24" s="16">
        <v>0.30559998750686646</v>
      </c>
      <c r="AH24" s="11" t="s">
        <v>20</v>
      </c>
      <c r="AI24" s="11"/>
    </row>
    <row r="25" spans="1:36">
      <c r="A25" s="22"/>
      <c r="B25" s="3" t="s">
        <v>8</v>
      </c>
      <c r="C25" s="21">
        <v>0.18400000035762787</v>
      </c>
      <c r="D25" s="21">
        <v>0.18700000643730164</v>
      </c>
      <c r="E25" s="21">
        <v>0.1875</v>
      </c>
      <c r="F25" s="21">
        <v>0.21799999475479126</v>
      </c>
      <c r="G25" s="21">
        <v>0.32530000805854797</v>
      </c>
      <c r="H25" s="21">
        <v>0.40549999475479126</v>
      </c>
      <c r="I25" s="27">
        <v>0.13860000669956207</v>
      </c>
      <c r="J25" s="16">
        <v>0.1492999941110611</v>
      </c>
      <c r="K25" s="16">
        <v>0.16120000183582306</v>
      </c>
      <c r="L25" s="16">
        <v>0.19470000267028809</v>
      </c>
      <c r="M25" s="16">
        <v>0.27320000529289246</v>
      </c>
      <c r="N25" s="16">
        <v>0.4034000039100647</v>
      </c>
      <c r="O25" t="s">
        <v>20</v>
      </c>
      <c r="Q25" s="11"/>
      <c r="R25" s="11"/>
      <c r="T25" s="22"/>
      <c r="U25" s="3" t="s">
        <v>8</v>
      </c>
      <c r="V25" s="15">
        <v>0.18089999258518219</v>
      </c>
      <c r="W25" s="15">
        <v>0.13650000095367432</v>
      </c>
      <c r="X25" s="15">
        <v>0.15449999272823334</v>
      </c>
      <c r="Y25" s="15">
        <v>0.17749999463558197</v>
      </c>
      <c r="Z25" s="15">
        <v>0.16760000586509705</v>
      </c>
      <c r="AA25" s="15">
        <v>0.19799999892711639</v>
      </c>
      <c r="AB25" s="16">
        <v>0.1453000009059906</v>
      </c>
      <c r="AC25" s="16">
        <v>0.16050000488758087</v>
      </c>
      <c r="AD25" s="16">
        <v>0.17550000548362732</v>
      </c>
      <c r="AE25" s="16">
        <v>0.15579999983310699</v>
      </c>
      <c r="AF25" s="16">
        <v>0.19499999284744263</v>
      </c>
      <c r="AG25" s="16">
        <v>0.34970000386238098</v>
      </c>
      <c r="AH25" s="11" t="s">
        <v>21</v>
      </c>
      <c r="AI25" s="11"/>
    </row>
    <row r="26" spans="1:36">
      <c r="A26" s="22"/>
      <c r="B26" s="3" t="s">
        <v>9</v>
      </c>
      <c r="C26" s="16">
        <v>0.19799999892711639</v>
      </c>
      <c r="D26" s="16">
        <v>0.14640000462532043</v>
      </c>
      <c r="E26" s="16">
        <v>0.15960000455379486</v>
      </c>
      <c r="F26" s="16">
        <v>0.18269999325275421</v>
      </c>
      <c r="G26" s="16">
        <v>0.23190000653266907</v>
      </c>
      <c r="H26" s="16">
        <v>0.30579999089241028</v>
      </c>
      <c r="I26" s="16">
        <v>0.14519999921321869</v>
      </c>
      <c r="J26" s="16">
        <v>0.14710000157356262</v>
      </c>
      <c r="K26" s="16">
        <v>0.15940000116825104</v>
      </c>
      <c r="L26" s="16">
        <v>0.18790000677108765</v>
      </c>
      <c r="M26" s="16">
        <v>0.23680000007152557</v>
      </c>
      <c r="N26" s="16">
        <v>0.33100000023841858</v>
      </c>
      <c r="Q26" s="11"/>
      <c r="R26" s="11"/>
      <c r="T26" s="22"/>
      <c r="U26" s="3" t="s">
        <v>9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19">
        <v>5.469999834895134E-2</v>
      </c>
      <c r="AG26" s="19">
        <v>5.6299999356269836E-2</v>
      </c>
      <c r="AH26" s="20" t="s">
        <v>50</v>
      </c>
      <c r="AI26" s="11"/>
    </row>
    <row r="27" spans="1:36">
      <c r="A27" s="22"/>
      <c r="B27" s="3" t="s">
        <v>48</v>
      </c>
      <c r="C27" s="21">
        <v>0.18479999899864197</v>
      </c>
      <c r="D27" s="21">
        <v>0.17669999599456787</v>
      </c>
      <c r="E27" s="21">
        <v>0.18379999697208405</v>
      </c>
      <c r="F27" s="21">
        <v>0.19859999418258667</v>
      </c>
      <c r="G27" s="21">
        <v>0.26350000500679016</v>
      </c>
      <c r="H27" s="21">
        <v>0.30790001153945923</v>
      </c>
      <c r="I27" s="21">
        <v>0.17919999361038208</v>
      </c>
      <c r="J27" s="21">
        <v>0.17430000007152557</v>
      </c>
      <c r="K27" s="21">
        <v>0.2257000058889389</v>
      </c>
      <c r="L27" s="21">
        <v>0.26690000295639038</v>
      </c>
      <c r="M27" s="21">
        <v>0.34790000319480896</v>
      </c>
      <c r="N27" s="21">
        <v>0.45410001277923584</v>
      </c>
      <c r="O27" s="8" t="s">
        <v>21</v>
      </c>
      <c r="P27" s="8"/>
      <c r="Q27" s="11"/>
      <c r="R27" s="11"/>
      <c r="V27" s="6">
        <v>0</v>
      </c>
      <c r="W27" s="6">
        <v>0.05</v>
      </c>
      <c r="X27" s="6">
        <v>0.1</v>
      </c>
      <c r="Y27" s="6">
        <v>0.2</v>
      </c>
      <c r="Z27" s="6">
        <v>0.5</v>
      </c>
      <c r="AA27" s="6">
        <v>1</v>
      </c>
      <c r="AB27" s="7">
        <v>0</v>
      </c>
      <c r="AC27" s="7">
        <v>0.05</v>
      </c>
      <c r="AD27" s="7">
        <v>0.1</v>
      </c>
      <c r="AE27" s="7">
        <v>0.2</v>
      </c>
      <c r="AF27" s="7">
        <v>0.5</v>
      </c>
      <c r="AG27" s="7">
        <v>1</v>
      </c>
      <c r="AH27" s="58" t="s">
        <v>22</v>
      </c>
      <c r="AI27" s="58"/>
      <c r="AJ27" s="58"/>
    </row>
    <row r="28" spans="1:36">
      <c r="A28" s="22"/>
      <c r="B28" s="3" t="s">
        <v>49</v>
      </c>
      <c r="C28" s="21">
        <v>0.21920000016689301</v>
      </c>
      <c r="D28" s="21">
        <v>0.22400000691413879</v>
      </c>
      <c r="E28" s="21">
        <v>0.2273000031709671</v>
      </c>
      <c r="F28" s="21">
        <v>0.2531999945640564</v>
      </c>
      <c r="G28" s="21">
        <v>0.34110000729560852</v>
      </c>
      <c r="H28" s="21">
        <v>0.50470000505447388</v>
      </c>
      <c r="I28" s="19">
        <v>5.260000005364418E-2</v>
      </c>
      <c r="J28" s="19">
        <v>5.3599998354911804E-2</v>
      </c>
      <c r="K28" s="19">
        <v>5.6600000709295273E-2</v>
      </c>
      <c r="L28" s="19">
        <v>5.559999868273735E-2</v>
      </c>
      <c r="M28" s="19">
        <v>5.559999868273735E-2</v>
      </c>
      <c r="N28" s="19">
        <v>6.1000000685453415E-2</v>
      </c>
      <c r="O28" s="20" t="s">
        <v>50</v>
      </c>
      <c r="Q28" s="11"/>
      <c r="R28" s="11"/>
      <c r="T28" s="60" t="s">
        <v>23</v>
      </c>
      <c r="U28" s="60"/>
      <c r="V28" s="25">
        <f>AVERAGE(AF26:AG26)</f>
        <v>5.5499998852610588E-2</v>
      </c>
      <c r="W28" s="44"/>
      <c r="X28" s="44"/>
      <c r="Y28" s="44"/>
      <c r="Z28" s="44"/>
      <c r="AA28" s="44"/>
      <c r="AB28" s="44"/>
      <c r="AC28" s="44"/>
      <c r="AD28" s="44"/>
      <c r="AE28" s="44"/>
    </row>
    <row r="29" spans="1:36">
      <c r="C29" s="6">
        <v>0</v>
      </c>
      <c r="D29" s="6">
        <v>0.05</v>
      </c>
      <c r="E29" s="6">
        <v>0.1</v>
      </c>
      <c r="F29" s="6">
        <v>0.2</v>
      </c>
      <c r="G29" s="6">
        <v>0.5</v>
      </c>
      <c r="H29" s="6">
        <v>1</v>
      </c>
      <c r="I29" s="7">
        <v>0</v>
      </c>
      <c r="J29" s="7">
        <v>0.05</v>
      </c>
      <c r="K29" s="7">
        <v>0.1</v>
      </c>
      <c r="L29" s="7">
        <v>0.2</v>
      </c>
      <c r="M29" s="7">
        <v>0.5</v>
      </c>
      <c r="N29" s="7">
        <v>1</v>
      </c>
      <c r="O29" s="58" t="s">
        <v>22</v>
      </c>
      <c r="P29" s="58"/>
      <c r="Q29" s="58"/>
      <c r="R29" s="11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6">
      <c r="A30" s="60" t="s">
        <v>23</v>
      </c>
      <c r="B30" s="60"/>
      <c r="C30" s="25">
        <f>AVERAGE(I28:N28)</f>
        <v>5.5833332861463227E-2</v>
      </c>
      <c r="U30" s="26"/>
      <c r="V30" s="27"/>
    </row>
    <row r="32" spans="1:36">
      <c r="D32" t="s">
        <v>51</v>
      </c>
      <c r="V32" s="17"/>
      <c r="W32" s="17"/>
      <c r="X32" s="17"/>
      <c r="Y32" s="17" t="s">
        <v>14</v>
      </c>
      <c r="Z32" s="17"/>
      <c r="AA32" s="17"/>
      <c r="AB32" s="18"/>
      <c r="AC32" s="18"/>
      <c r="AD32" s="18"/>
      <c r="AE32" s="18" t="s">
        <v>15</v>
      </c>
      <c r="AF32" s="18"/>
      <c r="AG32" s="18"/>
    </row>
    <row r="33" spans="1:36">
      <c r="B33" s="3" t="s">
        <v>3</v>
      </c>
      <c r="C33" s="3">
        <v>1</v>
      </c>
      <c r="D33" s="3">
        <v>2</v>
      </c>
      <c r="E33" s="3">
        <v>3</v>
      </c>
      <c r="F33" s="3">
        <v>4</v>
      </c>
      <c r="G33" s="3">
        <v>5</v>
      </c>
      <c r="H33" s="3">
        <v>6</v>
      </c>
      <c r="I33" s="3">
        <v>7</v>
      </c>
      <c r="J33" s="3">
        <v>8</v>
      </c>
      <c r="K33" s="3">
        <v>9</v>
      </c>
      <c r="L33" s="3">
        <v>10</v>
      </c>
      <c r="M33" s="3">
        <v>11</v>
      </c>
      <c r="N33" s="3">
        <v>12</v>
      </c>
      <c r="T33" s="22" t="s">
        <v>25</v>
      </c>
      <c r="U33" s="3" t="s">
        <v>3</v>
      </c>
      <c r="V33" s="3">
        <v>1</v>
      </c>
      <c r="W33" s="3">
        <v>2</v>
      </c>
      <c r="X33" s="3">
        <v>3</v>
      </c>
      <c r="Y33" s="3">
        <v>4</v>
      </c>
      <c r="Z33" s="3">
        <v>5</v>
      </c>
      <c r="AA33" s="3">
        <v>6</v>
      </c>
      <c r="AB33" s="3">
        <v>7</v>
      </c>
      <c r="AC33" s="3">
        <v>8</v>
      </c>
      <c r="AD33" s="3">
        <v>9</v>
      </c>
      <c r="AE33" s="3">
        <v>10</v>
      </c>
      <c r="AF33" s="3">
        <v>11</v>
      </c>
      <c r="AG33" s="3">
        <v>12</v>
      </c>
    </row>
    <row r="34" spans="1:36">
      <c r="A34" s="22" t="s">
        <v>25</v>
      </c>
      <c r="B34" s="3" t="s">
        <v>4</v>
      </c>
      <c r="C34" s="9">
        <f>((C21-0.0558)*1000*0.25)/((C9-0.0538)*8*0.005)</f>
        <v>1016.6935157998749</v>
      </c>
      <c r="D34" s="9">
        <f t="shared" ref="D34:N34" si="0">((D21-0.0558)*1000*0.25)/((D9-0.0538)*8*0.005)</f>
        <v>929.72589482200931</v>
      </c>
      <c r="E34" s="9">
        <f t="shared" si="0"/>
        <v>1247.1022073912093</v>
      </c>
      <c r="F34" s="9">
        <f t="shared" si="0"/>
        <v>1539.0638295620854</v>
      </c>
      <c r="G34" s="9">
        <f t="shared" si="0"/>
        <v>2265.9404117312893</v>
      </c>
      <c r="H34" s="9">
        <f t="shared" si="0"/>
        <v>3087.2843007412116</v>
      </c>
      <c r="I34" s="9">
        <f t="shared" si="0"/>
        <v>1173.371735237979</v>
      </c>
      <c r="J34" s="9">
        <f t="shared" si="0"/>
        <v>1292.6391164189613</v>
      </c>
      <c r="K34" s="9">
        <f t="shared" si="0"/>
        <v>1468.6397281686557</v>
      </c>
      <c r="L34" s="9">
        <f t="shared" si="0"/>
        <v>1716.1016927947239</v>
      </c>
      <c r="M34" s="9">
        <f t="shared" si="0"/>
        <v>2239.1825790322005</v>
      </c>
      <c r="N34" s="9">
        <f t="shared" si="0"/>
        <v>2978.7867563205396</v>
      </c>
      <c r="O34" s="8" t="s">
        <v>54</v>
      </c>
      <c r="P34" s="8"/>
      <c r="Q34" s="11"/>
      <c r="T34" s="61" t="s">
        <v>39</v>
      </c>
      <c r="U34" s="3" t="s">
        <v>4</v>
      </c>
      <c r="V34" s="45">
        <f t="shared" ref="V34:AG34" si="1">((V21-0.055)*1000*0.25)/((V9-0.048)*10*0.01)</f>
        <v>898.82490755781259</v>
      </c>
      <c r="W34" s="45">
        <f t="shared" si="1"/>
        <v>951.54188620178888</v>
      </c>
      <c r="X34" s="45">
        <f t="shared" si="1"/>
        <v>1047.9170617645157</v>
      </c>
      <c r="Y34" s="45">
        <f t="shared" si="1"/>
        <v>1137.7943474133815</v>
      </c>
      <c r="Z34" s="45">
        <f t="shared" si="1"/>
        <v>1425.7179649711338</v>
      </c>
      <c r="AA34" s="45">
        <f t="shared" si="1"/>
        <v>1714.5135850359891</v>
      </c>
      <c r="AB34" s="12">
        <f t="shared" si="1"/>
        <v>964.99482555933014</v>
      </c>
      <c r="AC34" s="12">
        <f t="shared" si="1"/>
        <v>943.20483480681071</v>
      </c>
      <c r="AD34" s="12">
        <f t="shared" si="1"/>
        <v>1106.5114848233195</v>
      </c>
      <c r="AE34" s="12">
        <f t="shared" si="1"/>
        <v>1176.32613985545</v>
      </c>
      <c r="AF34" s="12">
        <f t="shared" si="1"/>
        <v>1589.6174170331701</v>
      </c>
      <c r="AG34" s="12">
        <f t="shared" si="1"/>
        <v>2056.5850715707152</v>
      </c>
      <c r="AH34" s="11" t="s">
        <v>54</v>
      </c>
      <c r="AI34" s="11"/>
    </row>
    <row r="35" spans="1:36">
      <c r="A35" s="61" t="s">
        <v>26</v>
      </c>
      <c r="B35" s="3" t="s">
        <v>5</v>
      </c>
      <c r="C35" s="9">
        <f t="shared" ref="C35:N41" si="2">((C22-0.0558)*1000*0.25)/((C10-0.0538)*8*0.005)</f>
        <v>1058.216481802916</v>
      </c>
      <c r="D35" s="9">
        <f t="shared" si="2"/>
        <v>1110.3958766779906</v>
      </c>
      <c r="E35" s="9">
        <f t="shared" si="2"/>
        <v>1261.5891434100351</v>
      </c>
      <c r="F35" s="9">
        <f t="shared" si="2"/>
        <v>1630.2159614412285</v>
      </c>
      <c r="G35" s="9">
        <f t="shared" si="2"/>
        <v>2351.0683007627708</v>
      </c>
      <c r="H35" s="9">
        <f t="shared" si="2"/>
        <v>3701.334091511741</v>
      </c>
      <c r="I35" s="12">
        <f t="shared" si="2"/>
        <v>1095.5278487438381</v>
      </c>
      <c r="J35" s="12">
        <f t="shared" si="2"/>
        <v>1129.1530250241747</v>
      </c>
      <c r="K35" s="12">
        <f t="shared" si="2"/>
        <v>1154.5490422172682</v>
      </c>
      <c r="L35" s="12">
        <f t="shared" si="2"/>
        <v>1276.2097256981872</v>
      </c>
      <c r="M35" s="12">
        <f t="shared" si="2"/>
        <v>1579.5229418598599</v>
      </c>
      <c r="N35" s="12">
        <f t="shared" si="2"/>
        <v>2239.0176866437487</v>
      </c>
      <c r="O35" t="s">
        <v>18</v>
      </c>
      <c r="Q35" s="11"/>
      <c r="T35" s="61"/>
      <c r="U35" s="3" t="s">
        <v>5</v>
      </c>
      <c r="V35" s="45">
        <f t="shared" ref="V35:AG35" si="3">((V22-0.055)*1000*0.25)/((V10-0.048)*10*0.01)</f>
        <v>913.51668672244352</v>
      </c>
      <c r="W35" s="45">
        <f t="shared" si="3"/>
        <v>1024.576787066153</v>
      </c>
      <c r="X35" s="45">
        <f t="shared" si="3"/>
        <v>1082.9884041355645</v>
      </c>
      <c r="Y35" s="45">
        <f t="shared" si="3"/>
        <v>1280.2516918289273</v>
      </c>
      <c r="Z35" s="45">
        <f t="shared" si="3"/>
        <v>1651.3847221194842</v>
      </c>
      <c r="AA35" s="45">
        <f t="shared" si="3"/>
        <v>1827.5524156681195</v>
      </c>
      <c r="AB35" s="12">
        <f t="shared" si="3"/>
        <v>1027.5014432660396</v>
      </c>
      <c r="AC35" s="12">
        <f t="shared" si="3"/>
        <v>1071.2216878759405</v>
      </c>
      <c r="AD35" s="12">
        <f t="shared" si="3"/>
        <v>1097.4587113685968</v>
      </c>
      <c r="AE35" s="12">
        <f t="shared" si="3"/>
        <v>1123.4319433781204</v>
      </c>
      <c r="AF35" s="12">
        <f t="shared" si="3"/>
        <v>1529.5250501498026</v>
      </c>
      <c r="AG35" s="12">
        <f t="shared" si="3"/>
        <v>1824.0060502196288</v>
      </c>
      <c r="AH35" s="11" t="s">
        <v>18</v>
      </c>
      <c r="AI35" s="11"/>
    </row>
    <row r="36" spans="1:36">
      <c r="A36" s="61"/>
      <c r="B36" s="3" t="s">
        <v>6</v>
      </c>
      <c r="C36" s="12">
        <f t="shared" si="2"/>
        <v>984.72024986526048</v>
      </c>
      <c r="D36" s="12">
        <f t="shared" si="2"/>
        <v>1027.7688167995375</v>
      </c>
      <c r="E36" s="12">
        <f t="shared" si="2"/>
        <v>1085.4951324140773</v>
      </c>
      <c r="F36" s="12">
        <f t="shared" si="2"/>
        <v>1274.2911968802307</v>
      </c>
      <c r="G36" s="12">
        <f t="shared" si="2"/>
        <v>1688.9205766399696</v>
      </c>
      <c r="H36" s="12">
        <f t="shared" si="2"/>
        <v>2269.5419117284955</v>
      </c>
      <c r="I36" s="12">
        <f t="shared" si="2"/>
        <v>1026.2196561824542</v>
      </c>
      <c r="J36" s="12">
        <f t="shared" si="2"/>
        <v>997.16786714265027</v>
      </c>
      <c r="K36" s="12">
        <f t="shared" si="2"/>
        <v>1154.6921832881155</v>
      </c>
      <c r="L36" s="12">
        <f t="shared" si="2"/>
        <v>1241.6944516941826</v>
      </c>
      <c r="M36" s="12">
        <f t="shared" si="2"/>
        <v>1638.3353376347122</v>
      </c>
      <c r="N36" s="12">
        <f t="shared" si="2"/>
        <v>3851.0102715233888</v>
      </c>
      <c r="Q36" s="11"/>
      <c r="T36" s="61" t="s">
        <v>58</v>
      </c>
      <c r="U36" s="3" t="s">
        <v>6</v>
      </c>
      <c r="V36" s="45">
        <f t="shared" ref="V36:AG36" si="4">((V23-0.055)*1000*0.25)/((V11-0.048)*10*0.01)</f>
        <v>924.71847058383696</v>
      </c>
      <c r="W36" s="45">
        <f t="shared" si="4"/>
        <v>1060.6334211130409</v>
      </c>
      <c r="X36" s="45">
        <f t="shared" si="4"/>
        <v>1021.199646851524</v>
      </c>
      <c r="Y36" s="45">
        <f t="shared" si="4"/>
        <v>1476.8684395431524</v>
      </c>
      <c r="Z36" s="45">
        <f t="shared" si="4"/>
        <v>2433.7607227859285</v>
      </c>
      <c r="AA36" s="45">
        <f t="shared" si="4"/>
        <v>3224.2023090947591</v>
      </c>
      <c r="AB36" s="12">
        <f t="shared" si="4"/>
        <v>950.28204483920558</v>
      </c>
      <c r="AC36" s="12">
        <f t="shared" si="4"/>
        <v>1084.847479808423</v>
      </c>
      <c r="AD36" s="12">
        <f t="shared" si="4"/>
        <v>1142.2044628644526</v>
      </c>
      <c r="AE36" s="12">
        <f t="shared" si="4"/>
        <v>1452.1586010410776</v>
      </c>
      <c r="AF36" s="12">
        <f t="shared" si="4"/>
        <v>2310.2706726442607</v>
      </c>
      <c r="AG36" s="12">
        <f t="shared" si="4"/>
        <v>2954.69844496519</v>
      </c>
      <c r="AH36" s="11" t="s">
        <v>19</v>
      </c>
      <c r="AI36" s="11"/>
    </row>
    <row r="37" spans="1:36">
      <c r="A37" s="61" t="s">
        <v>43</v>
      </c>
      <c r="B37" s="3" t="s">
        <v>7</v>
      </c>
      <c r="C37" s="9">
        <f t="shared" si="2"/>
        <v>985.86535818781692</v>
      </c>
      <c r="D37" s="9">
        <f t="shared" si="2"/>
        <v>984.22188963938254</v>
      </c>
      <c r="E37" s="9">
        <f t="shared" si="2"/>
        <v>1163.1080833902658</v>
      </c>
      <c r="F37" s="9">
        <f t="shared" si="2"/>
        <v>1520.611991171995</v>
      </c>
      <c r="G37" s="9">
        <f t="shared" si="2"/>
        <v>2309.3219334517094</v>
      </c>
      <c r="H37" s="9">
        <f t="shared" si="2"/>
        <v>3009.006597618275</v>
      </c>
      <c r="I37" s="9">
        <f t="shared" si="2"/>
        <v>943.86135041559328</v>
      </c>
      <c r="J37" s="9">
        <f t="shared" si="2"/>
        <v>998.94591109375597</v>
      </c>
      <c r="K37" s="9">
        <f t="shared" si="2"/>
        <v>1025.9494922774188</v>
      </c>
      <c r="L37" s="9">
        <f t="shared" si="2"/>
        <v>1342.2222872901252</v>
      </c>
      <c r="M37" s="9">
        <f t="shared" si="2"/>
        <v>2273.0341236077161</v>
      </c>
      <c r="N37" s="9">
        <f t="shared" si="2"/>
        <v>3188.582254902466</v>
      </c>
      <c r="O37" s="8" t="s">
        <v>19</v>
      </c>
      <c r="P37" s="8"/>
      <c r="Q37" s="11"/>
      <c r="T37" s="61"/>
      <c r="U37" s="3" t="s">
        <v>7</v>
      </c>
      <c r="V37" s="45">
        <f t="shared" ref="V37:AG37" si="5">((V24-0.055)*1000*0.25)/((V12-0.048)*10*0.01)</f>
        <v>768.45437895440796</v>
      </c>
      <c r="W37" s="45">
        <f t="shared" si="5"/>
        <v>758.94573049210146</v>
      </c>
      <c r="X37" s="45">
        <f t="shared" si="5"/>
        <v>849.89301098852468</v>
      </c>
      <c r="Y37" s="45">
        <f t="shared" si="5"/>
        <v>940.18720078328545</v>
      </c>
      <c r="Z37" s="45">
        <f t="shared" si="5"/>
        <v>1452.7355296629896</v>
      </c>
      <c r="AA37" s="45">
        <f t="shared" si="5"/>
        <v>1914.0811565923061</v>
      </c>
      <c r="AB37" s="12">
        <f t="shared" si="5"/>
        <v>763.06909761024292</v>
      </c>
      <c r="AC37" s="12">
        <f t="shared" si="5"/>
        <v>832.5123265231955</v>
      </c>
      <c r="AD37" s="12">
        <f t="shared" si="5"/>
        <v>884.63157519474021</v>
      </c>
      <c r="AE37" s="12">
        <f t="shared" si="5"/>
        <v>995.60172478848449</v>
      </c>
      <c r="AF37" s="12">
        <f t="shared" si="5"/>
        <v>1422.4974483333251</v>
      </c>
      <c r="AG37" s="12">
        <f t="shared" si="5"/>
        <v>1888.1856062786974</v>
      </c>
      <c r="AH37" s="11" t="s">
        <v>20</v>
      </c>
      <c r="AI37" s="11"/>
    </row>
    <row r="38" spans="1:36">
      <c r="A38" s="61"/>
      <c r="B38" s="3" t="s">
        <v>8</v>
      </c>
      <c r="C38" s="9">
        <f t="shared" si="2"/>
        <v>983.61161819964423</v>
      </c>
      <c r="D38" s="9">
        <f t="shared" si="2"/>
        <v>1000.9765801498809</v>
      </c>
      <c r="E38" s="9">
        <f t="shared" si="2"/>
        <v>1068.9934684950188</v>
      </c>
      <c r="F38" s="9">
        <f t="shared" si="2"/>
        <v>1322.9152482412962</v>
      </c>
      <c r="G38" s="9">
        <f t="shared" si="2"/>
        <v>2199.2101377378249</v>
      </c>
      <c r="H38" s="9">
        <f t="shared" si="2"/>
        <v>2843.2743519357646</v>
      </c>
      <c r="I38" s="12">
        <f t="shared" si="2"/>
        <v>787.67130609904518</v>
      </c>
      <c r="J38" s="12">
        <f t="shared" si="2"/>
        <v>854.34935877432088</v>
      </c>
      <c r="K38" s="12">
        <f t="shared" si="2"/>
        <v>967.18545542153277</v>
      </c>
      <c r="L38" s="12">
        <f t="shared" si="2"/>
        <v>1274.9669348317652</v>
      </c>
      <c r="M38" s="12">
        <f t="shared" si="2"/>
        <v>2014.455274493464</v>
      </c>
      <c r="N38" s="12">
        <f t="shared" si="2"/>
        <v>3192.0365946604429</v>
      </c>
      <c r="O38" t="s">
        <v>20</v>
      </c>
      <c r="Q38" s="11"/>
      <c r="T38" s="22"/>
      <c r="U38" s="3" t="s">
        <v>8</v>
      </c>
      <c r="V38" s="45">
        <f t="shared" ref="V38:AG38" si="6">((V25-0.055)*1000*0.25)/((V13-0.048)*10*0.01)</f>
        <v>964.012175366978</v>
      </c>
      <c r="W38" s="45">
        <f t="shared" si="6"/>
        <v>975.81420682856447</v>
      </c>
      <c r="X38" s="45">
        <f t="shared" si="6"/>
        <v>1016.5508348402665</v>
      </c>
      <c r="Y38" s="45">
        <f t="shared" si="6"/>
        <v>1214.3140530986075</v>
      </c>
      <c r="Z38" s="45">
        <f t="shared" si="6"/>
        <v>1645.2368040512843</v>
      </c>
      <c r="AA38" s="45">
        <f t="shared" si="6"/>
        <v>2093.0914001227984</v>
      </c>
      <c r="AB38" s="12">
        <f t="shared" si="6"/>
        <v>987.10105860220199</v>
      </c>
      <c r="AC38" s="12">
        <f t="shared" si="6"/>
        <v>954.92399737628045</v>
      </c>
      <c r="AD38" s="12">
        <f t="shared" si="6"/>
        <v>1085.9769982035959</v>
      </c>
      <c r="AE38" s="12">
        <f t="shared" si="6"/>
        <v>1202.8640008893617</v>
      </c>
      <c r="AF38" s="12">
        <f t="shared" si="6"/>
        <v>1573.0335971590055</v>
      </c>
      <c r="AG38" s="12">
        <f t="shared" si="6"/>
        <v>2300.1874199347981</v>
      </c>
      <c r="AH38" s="11" t="s">
        <v>21</v>
      </c>
      <c r="AI38" s="11"/>
    </row>
    <row r="39" spans="1:36">
      <c r="A39" s="22"/>
      <c r="B39" s="3" t="s">
        <v>9</v>
      </c>
      <c r="C39" s="12">
        <f t="shared" si="2"/>
        <v>1295.5539707518712</v>
      </c>
      <c r="D39" s="12">
        <f t="shared" si="2"/>
        <v>847.04567659720919</v>
      </c>
      <c r="E39" s="12">
        <f t="shared" si="2"/>
        <v>963.39479618137</v>
      </c>
      <c r="F39" s="12">
        <f t="shared" si="2"/>
        <v>1208.6634924791506</v>
      </c>
      <c r="G39" s="12">
        <f t="shared" si="2"/>
        <v>1728.0971113566022</v>
      </c>
      <c r="H39" s="12">
        <f t="shared" si="2"/>
        <v>2460.2424155151816</v>
      </c>
      <c r="I39" s="12">
        <f t="shared" si="2"/>
        <v>822.65902704044004</v>
      </c>
      <c r="J39" s="12">
        <f t="shared" si="2"/>
        <v>828.91486891865566</v>
      </c>
      <c r="K39" s="12">
        <f t="shared" si="2"/>
        <v>940.7235318069321</v>
      </c>
      <c r="L39" s="12">
        <f t="shared" si="2"/>
        <v>1192.9274263615109</v>
      </c>
      <c r="M39" s="12">
        <f t="shared" si="2"/>
        <v>1761.248647818468</v>
      </c>
      <c r="N39" s="12">
        <f t="shared" si="2"/>
        <v>2601.3310189242843</v>
      </c>
      <c r="Q39" s="11"/>
      <c r="U39" s="3" t="s">
        <v>9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20" t="s">
        <v>50</v>
      </c>
      <c r="AI39" s="11"/>
    </row>
    <row r="40" spans="1:36">
      <c r="A40" s="22"/>
      <c r="B40" s="3" t="s">
        <v>48</v>
      </c>
      <c r="C40" s="9">
        <f t="shared" si="2"/>
        <v>1060.4366237278375</v>
      </c>
      <c r="D40" s="9">
        <f t="shared" si="2"/>
        <v>1028.6209920416129</v>
      </c>
      <c r="E40" s="9">
        <f t="shared" si="2"/>
        <v>1081.6657548938547</v>
      </c>
      <c r="F40" s="9">
        <f t="shared" si="2"/>
        <v>1229.677505999291</v>
      </c>
      <c r="G40" s="9">
        <f t="shared" si="2"/>
        <v>1785.3459339406088</v>
      </c>
      <c r="H40" s="9">
        <f t="shared" si="2"/>
        <v>2188.6721414451404</v>
      </c>
      <c r="I40" s="9">
        <f t="shared" si="2"/>
        <v>983.11022331499191</v>
      </c>
      <c r="J40" s="9">
        <f t="shared" si="2"/>
        <v>975.79052705148126</v>
      </c>
      <c r="K40" s="9">
        <f t="shared" si="2"/>
        <v>1308.8561599957741</v>
      </c>
      <c r="L40" s="9">
        <f t="shared" si="2"/>
        <v>1643.6713216445733</v>
      </c>
      <c r="M40" s="9">
        <f t="shared" si="2"/>
        <v>2359.6032748118796</v>
      </c>
      <c r="N40" s="9">
        <f t="shared" si="2"/>
        <v>3325.3741695672197</v>
      </c>
      <c r="O40" s="8" t="s">
        <v>21</v>
      </c>
      <c r="P40" s="8"/>
      <c r="Q40" s="11"/>
      <c r="V40" s="6">
        <v>0</v>
      </c>
      <c r="W40" s="6">
        <v>0.05</v>
      </c>
      <c r="X40" s="6">
        <v>0.1</v>
      </c>
      <c r="Y40" s="6">
        <v>0.2</v>
      </c>
      <c r="Z40" s="6">
        <v>0.5</v>
      </c>
      <c r="AA40" s="6">
        <v>1</v>
      </c>
      <c r="AB40" s="7">
        <v>0</v>
      </c>
      <c r="AC40" s="7">
        <v>0.05</v>
      </c>
      <c r="AD40" s="7">
        <v>0.1</v>
      </c>
      <c r="AE40" s="7">
        <v>0.2</v>
      </c>
      <c r="AF40" s="7">
        <v>0.5</v>
      </c>
      <c r="AG40" s="7">
        <v>1</v>
      </c>
      <c r="AH40" s="58" t="s">
        <v>22</v>
      </c>
      <c r="AI40" s="58"/>
      <c r="AJ40" s="58"/>
    </row>
    <row r="41" spans="1:36">
      <c r="A41" s="22"/>
      <c r="B41" s="3" t="s">
        <v>49</v>
      </c>
      <c r="C41" s="9">
        <f t="shared" si="2"/>
        <v>1189.1593197926202</v>
      </c>
      <c r="D41" s="9">
        <f t="shared" si="2"/>
        <v>1257.17539009496</v>
      </c>
      <c r="E41" s="9">
        <f t="shared" si="2"/>
        <v>1318.25726785335</v>
      </c>
      <c r="F41" s="9">
        <f t="shared" si="2"/>
        <v>1497.0876828755922</v>
      </c>
      <c r="G41" s="9">
        <f t="shared" si="2"/>
        <v>2242.0785360364098</v>
      </c>
      <c r="H41" s="9">
        <f t="shared" si="2"/>
        <v>3559.0827671922284</v>
      </c>
      <c r="I41" s="10"/>
      <c r="J41" s="10"/>
      <c r="K41" s="10"/>
      <c r="L41" s="10"/>
      <c r="M41" s="10"/>
      <c r="N41" s="10"/>
      <c r="O41" s="11"/>
      <c r="Q41" s="11"/>
    </row>
    <row r="42" spans="1:36">
      <c r="A42" s="11"/>
      <c r="C42" s="6">
        <v>0</v>
      </c>
      <c r="D42" s="6">
        <v>0.05</v>
      </c>
      <c r="E42" s="6">
        <v>0.1</v>
      </c>
      <c r="F42" s="6">
        <v>0.2</v>
      </c>
      <c r="G42" s="6">
        <v>0.5</v>
      </c>
      <c r="H42" s="6">
        <v>1</v>
      </c>
      <c r="I42" s="7">
        <v>0</v>
      </c>
      <c r="J42" s="7">
        <v>0.05</v>
      </c>
      <c r="K42" s="7">
        <v>0.1</v>
      </c>
      <c r="L42" s="7">
        <v>0.2</v>
      </c>
      <c r="M42" s="7">
        <v>0.5</v>
      </c>
      <c r="N42" s="7">
        <v>1</v>
      </c>
      <c r="O42" s="58" t="s">
        <v>22</v>
      </c>
      <c r="P42" s="58"/>
      <c r="Q42" s="58"/>
    </row>
    <row r="45" spans="1:36">
      <c r="A45" s="1" t="s">
        <v>56</v>
      </c>
      <c r="B45" s="8" t="s">
        <v>54</v>
      </c>
      <c r="E45" s="8" t="s">
        <v>18</v>
      </c>
      <c r="H45" s="8" t="s">
        <v>19</v>
      </c>
      <c r="K45" s="8" t="s">
        <v>20</v>
      </c>
      <c r="N45" s="8" t="s">
        <v>21</v>
      </c>
      <c r="T45" s="1" t="s">
        <v>56</v>
      </c>
      <c r="U45" s="8" t="s">
        <v>54</v>
      </c>
      <c r="W45" s="8" t="s">
        <v>18</v>
      </c>
      <c r="Y45" s="8" t="s">
        <v>19</v>
      </c>
      <c r="AA45" s="8" t="s">
        <v>20</v>
      </c>
      <c r="AC45" s="8" t="s">
        <v>21</v>
      </c>
    </row>
    <row r="46" spans="1:36">
      <c r="A46" s="24" t="s">
        <v>29</v>
      </c>
      <c r="B46" s="4" t="s">
        <v>30</v>
      </c>
      <c r="C46" s="4">
        <v>2</v>
      </c>
      <c r="D46" s="4">
        <v>3</v>
      </c>
      <c r="E46" s="4" t="s">
        <v>30</v>
      </c>
      <c r="F46" s="4">
        <v>2</v>
      </c>
      <c r="G46" s="4">
        <v>3</v>
      </c>
      <c r="H46" s="4" t="s">
        <v>30</v>
      </c>
      <c r="I46" s="4">
        <v>2</v>
      </c>
      <c r="J46" s="4">
        <v>3</v>
      </c>
      <c r="K46" s="4" t="s">
        <v>30</v>
      </c>
      <c r="L46" s="4">
        <v>2</v>
      </c>
      <c r="M46" s="4">
        <v>3</v>
      </c>
      <c r="N46" s="4" t="s">
        <v>30</v>
      </c>
      <c r="O46" s="4">
        <v>2</v>
      </c>
      <c r="P46" s="4">
        <v>3</v>
      </c>
      <c r="T46" s="24" t="s">
        <v>29</v>
      </c>
      <c r="U46" s="4" t="s">
        <v>30</v>
      </c>
      <c r="V46" s="4">
        <v>2</v>
      </c>
      <c r="W46" s="4" t="s">
        <v>30</v>
      </c>
      <c r="X46" s="4">
        <v>2</v>
      </c>
      <c r="Y46" s="4" t="s">
        <v>30</v>
      </c>
      <c r="Z46" s="4">
        <v>2</v>
      </c>
      <c r="AA46" s="4" t="s">
        <v>30</v>
      </c>
      <c r="AB46" s="4">
        <v>2</v>
      </c>
      <c r="AC46" s="4" t="s">
        <v>30</v>
      </c>
      <c r="AD46" s="4">
        <v>2</v>
      </c>
    </row>
    <row r="47" spans="1:36">
      <c r="A47" s="6">
        <v>0</v>
      </c>
      <c r="B47" s="12">
        <v>1016.6935157998749</v>
      </c>
      <c r="C47" s="12">
        <v>1058.216481802916</v>
      </c>
      <c r="D47" s="12">
        <v>1173.371735237979</v>
      </c>
      <c r="E47" s="43">
        <v>1095.5278487438381</v>
      </c>
      <c r="F47" s="43">
        <v>984.72024986526048</v>
      </c>
      <c r="G47" s="43">
        <v>1026.2196561824542</v>
      </c>
      <c r="H47" s="12">
        <v>985.86535818781692</v>
      </c>
      <c r="I47" s="12">
        <v>983.61161819964423</v>
      </c>
      <c r="J47" s="12">
        <v>943.86135041559328</v>
      </c>
      <c r="K47" s="43">
        <v>787.67130609904518</v>
      </c>
      <c r="L47" s="43">
        <v>822.65902704044004</v>
      </c>
      <c r="M47" s="43">
        <v>1295.5539707518712</v>
      </c>
      <c r="N47" s="12">
        <v>1060.4366237278375</v>
      </c>
      <c r="O47" s="12">
        <v>1189.1593197926202</v>
      </c>
      <c r="P47" s="12">
        <v>983.11022331499191</v>
      </c>
      <c r="T47" s="6">
        <v>0</v>
      </c>
      <c r="U47" s="12">
        <v>898.82490755781259</v>
      </c>
      <c r="V47" s="12">
        <v>964.99482555933014</v>
      </c>
      <c r="W47" s="43">
        <v>913.51668672244352</v>
      </c>
      <c r="X47" s="43">
        <v>1027.5014432660396</v>
      </c>
      <c r="Y47" s="12">
        <v>924.71847058383696</v>
      </c>
      <c r="Z47" s="12">
        <v>950.28204483920558</v>
      </c>
      <c r="AA47" s="43">
        <v>768.45437895440796</v>
      </c>
      <c r="AB47" s="43">
        <v>763.06909761024292</v>
      </c>
      <c r="AC47" s="12">
        <v>964.012175366978</v>
      </c>
      <c r="AD47" s="12">
        <v>987.10105860220199</v>
      </c>
    </row>
    <row r="48" spans="1:36">
      <c r="A48" s="6">
        <v>0.05</v>
      </c>
      <c r="B48" s="12">
        <v>929.72589482200931</v>
      </c>
      <c r="C48" s="12">
        <v>1110.3958766779906</v>
      </c>
      <c r="D48" s="12">
        <v>1292.6391164189613</v>
      </c>
      <c r="E48" s="43">
        <v>1129.1530250241747</v>
      </c>
      <c r="F48" s="43">
        <v>1027.7688167995375</v>
      </c>
      <c r="G48" s="43">
        <v>997.16786714265027</v>
      </c>
      <c r="H48" s="12">
        <v>984.22188963938254</v>
      </c>
      <c r="I48" s="12">
        <v>1000.9765801498809</v>
      </c>
      <c r="J48" s="12">
        <v>998.94591109375597</v>
      </c>
      <c r="K48" s="43">
        <v>854.34935877432088</v>
      </c>
      <c r="L48" s="43">
        <v>828.91486891865566</v>
      </c>
      <c r="M48" s="43">
        <v>847.04567659720919</v>
      </c>
      <c r="N48" s="12">
        <v>1028.6209920416129</v>
      </c>
      <c r="O48" s="12">
        <v>1257.17539009496</v>
      </c>
      <c r="P48" s="12">
        <v>975.79052705148126</v>
      </c>
      <c r="T48" s="6">
        <v>0.05</v>
      </c>
      <c r="U48" s="12">
        <v>951.54188620178888</v>
      </c>
      <c r="V48" s="12">
        <v>943.20483480681071</v>
      </c>
      <c r="W48" s="43">
        <v>1024.576787066153</v>
      </c>
      <c r="X48" s="43">
        <v>1071.2216878759405</v>
      </c>
      <c r="Y48" s="12">
        <v>1060.6334211130409</v>
      </c>
      <c r="Z48" s="12">
        <v>1084.847479808423</v>
      </c>
      <c r="AA48" s="43">
        <v>758.94573049210146</v>
      </c>
      <c r="AB48" s="43">
        <v>832.5123265231955</v>
      </c>
      <c r="AC48" s="12">
        <v>975.81420682856447</v>
      </c>
      <c r="AD48" s="12">
        <v>954.92399737628045</v>
      </c>
    </row>
    <row r="49" spans="1:30">
      <c r="A49" s="6">
        <v>0.1</v>
      </c>
      <c r="B49" s="12">
        <v>1247.1022073912093</v>
      </c>
      <c r="C49" s="12">
        <v>1261.5891434100351</v>
      </c>
      <c r="D49" s="12">
        <v>1468.6397281686557</v>
      </c>
      <c r="E49" s="43">
        <v>1154.5490422172682</v>
      </c>
      <c r="F49" s="43">
        <v>1085.4951324140773</v>
      </c>
      <c r="G49" s="43">
        <v>1154.6921832881155</v>
      </c>
      <c r="H49" s="12">
        <v>1163.1080833902658</v>
      </c>
      <c r="I49" s="12">
        <v>1068.9934684950188</v>
      </c>
      <c r="J49" s="12">
        <v>1025.9494922774188</v>
      </c>
      <c r="K49" s="43">
        <v>967.18545542153277</v>
      </c>
      <c r="L49" s="43">
        <v>940.7235318069321</v>
      </c>
      <c r="M49" s="43">
        <v>963.39479618137</v>
      </c>
      <c r="N49" s="12">
        <v>1081.6657548938547</v>
      </c>
      <c r="O49" s="12">
        <v>1318.25726785335</v>
      </c>
      <c r="P49" s="12">
        <v>1308.8561599957741</v>
      </c>
      <c r="T49" s="6">
        <v>0.1</v>
      </c>
      <c r="U49" s="12">
        <v>1047.9170617645157</v>
      </c>
      <c r="V49" s="12">
        <v>1106.5114848233195</v>
      </c>
      <c r="W49" s="43">
        <v>1082.9884041355645</v>
      </c>
      <c r="X49" s="43">
        <v>1097.4587113685968</v>
      </c>
      <c r="Y49" s="12">
        <v>1021.199646851524</v>
      </c>
      <c r="Z49" s="12">
        <v>1142.2044628644526</v>
      </c>
      <c r="AA49" s="43">
        <v>849.89301098852468</v>
      </c>
      <c r="AB49" s="43">
        <v>884.63157519474021</v>
      </c>
      <c r="AC49" s="12">
        <v>1016.5508348402665</v>
      </c>
      <c r="AD49" s="12">
        <v>1085.9769982035959</v>
      </c>
    </row>
    <row r="50" spans="1:30">
      <c r="A50" s="6">
        <v>0.2</v>
      </c>
      <c r="B50" s="12">
        <v>1539.0638295620854</v>
      </c>
      <c r="C50" s="12">
        <v>1630.2159614412285</v>
      </c>
      <c r="D50" s="12">
        <v>1716.1016927947239</v>
      </c>
      <c r="E50" s="43">
        <v>1276.2097256981872</v>
      </c>
      <c r="F50" s="43">
        <v>1274.2911968802307</v>
      </c>
      <c r="G50" s="43">
        <v>1241.6944516941826</v>
      </c>
      <c r="H50" s="12">
        <v>1520.611991171995</v>
      </c>
      <c r="I50" s="12">
        <v>1322.9152482412962</v>
      </c>
      <c r="J50" s="12">
        <v>1342.2222872901252</v>
      </c>
      <c r="K50" s="43">
        <v>1274.9669348317652</v>
      </c>
      <c r="L50" s="43">
        <v>1192.9274263615109</v>
      </c>
      <c r="M50" s="43">
        <v>1208.6634924791506</v>
      </c>
      <c r="N50" s="12">
        <v>1229.677505999291</v>
      </c>
      <c r="O50" s="12">
        <v>1497.0876828755922</v>
      </c>
      <c r="P50" s="12">
        <v>1643.6713216445733</v>
      </c>
      <c r="T50" s="6">
        <v>0.2</v>
      </c>
      <c r="U50" s="12">
        <v>1137.7943474133815</v>
      </c>
      <c r="V50" s="12">
        <v>1176.32613985545</v>
      </c>
      <c r="W50" s="43">
        <v>1280.2516918289273</v>
      </c>
      <c r="X50" s="43">
        <v>1123.4319433781204</v>
      </c>
      <c r="Y50" s="12">
        <v>1476.8684395431524</v>
      </c>
      <c r="Z50" s="12">
        <v>1452.1586010410776</v>
      </c>
      <c r="AA50" s="43">
        <v>940.18720078328545</v>
      </c>
      <c r="AB50" s="43">
        <v>995.60172478848449</v>
      </c>
      <c r="AC50" s="12">
        <v>1214.3140530986075</v>
      </c>
      <c r="AD50" s="12">
        <v>1202.8640008893617</v>
      </c>
    </row>
    <row r="51" spans="1:30">
      <c r="A51" s="6">
        <v>0.5</v>
      </c>
      <c r="B51" s="12">
        <v>2265.9404117312893</v>
      </c>
      <c r="C51" s="12">
        <v>2351.0683007627708</v>
      </c>
      <c r="D51" s="12">
        <v>2239.1825790322005</v>
      </c>
      <c r="E51" s="43">
        <v>1579.5229418598599</v>
      </c>
      <c r="F51" s="43">
        <v>1688.9205766399696</v>
      </c>
      <c r="G51" s="43">
        <v>1638.3353376347122</v>
      </c>
      <c r="H51" s="12">
        <v>2309.3219334517094</v>
      </c>
      <c r="I51" s="12">
        <v>2199.2101377378249</v>
      </c>
      <c r="J51" s="12">
        <v>2273.0341236077161</v>
      </c>
      <c r="K51" s="43">
        <v>2014.455274493464</v>
      </c>
      <c r="L51" s="43">
        <v>1761.248647818468</v>
      </c>
      <c r="M51" s="43">
        <v>1728.0971113566022</v>
      </c>
      <c r="N51" s="12">
        <v>1785.3459339406088</v>
      </c>
      <c r="O51" s="12">
        <v>2242.0785360364098</v>
      </c>
      <c r="P51" s="12">
        <v>2359.6032748118796</v>
      </c>
      <c r="T51" s="6">
        <v>0.5</v>
      </c>
      <c r="U51" s="12">
        <v>1425.7179649711338</v>
      </c>
      <c r="V51" s="12">
        <v>1589.6174170331701</v>
      </c>
      <c r="W51" s="43">
        <v>1651.3847221194842</v>
      </c>
      <c r="X51" s="43">
        <v>1529.5250501498026</v>
      </c>
      <c r="Y51" s="12">
        <v>2433.7607227859285</v>
      </c>
      <c r="Z51" s="12">
        <v>2310.2706726442607</v>
      </c>
      <c r="AA51" s="43">
        <v>1452.7355296629896</v>
      </c>
      <c r="AB51" s="43">
        <v>1422.4974483333251</v>
      </c>
      <c r="AC51" s="12">
        <v>1645.2368040512843</v>
      </c>
      <c r="AD51" s="12">
        <v>1573.0335971590055</v>
      </c>
    </row>
    <row r="52" spans="1:30">
      <c r="A52" s="6">
        <v>1</v>
      </c>
      <c r="B52" s="12">
        <v>3087.2843007412116</v>
      </c>
      <c r="C52" s="12">
        <v>3701.334091511741</v>
      </c>
      <c r="D52" s="12">
        <v>2978.7867563205396</v>
      </c>
      <c r="E52" s="43">
        <v>2239.0176866437487</v>
      </c>
      <c r="F52" s="43">
        <v>2269.5419117284955</v>
      </c>
      <c r="G52" s="43">
        <v>3851.0102715233888</v>
      </c>
      <c r="H52" s="12">
        <v>3009.006597618275</v>
      </c>
      <c r="I52" s="12">
        <v>2843.2743519357646</v>
      </c>
      <c r="J52" s="12">
        <v>3188.582254902466</v>
      </c>
      <c r="K52" s="43">
        <v>3192.0365946604429</v>
      </c>
      <c r="L52" s="43">
        <v>2601.3310189242843</v>
      </c>
      <c r="M52" s="43">
        <v>2460.2424155151816</v>
      </c>
      <c r="N52" s="12">
        <v>2188.6721414451404</v>
      </c>
      <c r="O52" s="12">
        <v>3559.0827671922284</v>
      </c>
      <c r="P52" s="12">
        <v>3325.3741695672197</v>
      </c>
      <c r="T52" s="6">
        <v>1</v>
      </c>
      <c r="U52" s="12">
        <v>1714.5135850359891</v>
      </c>
      <c r="V52" s="12">
        <v>2056.5850715707152</v>
      </c>
      <c r="W52" s="43">
        <v>1827.5524156681195</v>
      </c>
      <c r="X52" s="43">
        <v>1824.0060502196288</v>
      </c>
      <c r="Y52" s="12">
        <v>3224.2023090947591</v>
      </c>
      <c r="Z52" s="12">
        <v>2954.69844496519</v>
      </c>
      <c r="AA52" s="43">
        <v>1914.0811565923061</v>
      </c>
      <c r="AB52" s="43">
        <v>1888.1856062786974</v>
      </c>
      <c r="AC52" s="12">
        <v>2093.0914001227984</v>
      </c>
      <c r="AD52" s="12">
        <v>2300.1874199347981</v>
      </c>
    </row>
    <row r="55" spans="1:30">
      <c r="A55" s="29" t="s">
        <v>34</v>
      </c>
      <c r="B55" s="29"/>
    </row>
    <row r="56" spans="1:30">
      <c r="A56" s="29" t="s">
        <v>45</v>
      </c>
      <c r="B56" s="29"/>
    </row>
    <row r="57" spans="1:30">
      <c r="A57" s="29" t="s">
        <v>35</v>
      </c>
      <c r="B57" s="29"/>
    </row>
    <row r="58" spans="1:30">
      <c r="A58" s="29" t="s">
        <v>36</v>
      </c>
      <c r="B58" s="29"/>
    </row>
    <row r="59" spans="1:30">
      <c r="A59" s="29" t="s">
        <v>37</v>
      </c>
      <c r="B59" s="29"/>
    </row>
  </sheetData>
  <mergeCells count="14">
    <mergeCell ref="O42:Q42"/>
    <mergeCell ref="AH40:AJ40"/>
    <mergeCell ref="T34:T35"/>
    <mergeCell ref="T36:T37"/>
    <mergeCell ref="A18:B18"/>
    <mergeCell ref="A30:B30"/>
    <mergeCell ref="A35:A36"/>
    <mergeCell ref="A37:A38"/>
    <mergeCell ref="O17:Q17"/>
    <mergeCell ref="O29:Q29"/>
    <mergeCell ref="AH15:AJ15"/>
    <mergeCell ref="AH27:AJ27"/>
    <mergeCell ref="T16:U16"/>
    <mergeCell ref="T28:U2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2"/>
  <sheetViews>
    <sheetView topLeftCell="Z22" workbookViewId="0">
      <selection activeCell="U29" sqref="U29"/>
    </sheetView>
  </sheetViews>
  <sheetFormatPr baseColWidth="10" defaultRowHeight="15" x14ac:dyDescent="0"/>
  <cols>
    <col min="34" max="34" width="14.33203125" customWidth="1"/>
    <col min="50" max="51" width="12.5" customWidth="1"/>
  </cols>
  <sheetData>
    <row r="1" spans="1:51">
      <c r="A1" s="1" t="s">
        <v>32</v>
      </c>
      <c r="B1" s="1"/>
      <c r="S1" s="1"/>
      <c r="T1" s="39" t="s">
        <v>41</v>
      </c>
      <c r="U1" s="29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K1" s="1"/>
      <c r="AL1" s="39" t="s">
        <v>41</v>
      </c>
      <c r="AM1" s="29"/>
    </row>
    <row r="2" spans="1:51">
      <c r="A2" s="2">
        <v>42984</v>
      </c>
      <c r="B2" s="1"/>
      <c r="S2" s="1"/>
      <c r="T2" s="29" t="s">
        <v>62</v>
      </c>
      <c r="U2" s="29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K2" s="1"/>
      <c r="AL2" s="29" t="s">
        <v>62</v>
      </c>
      <c r="AM2" s="29"/>
    </row>
    <row r="3" spans="1:51">
      <c r="A3" s="1" t="s">
        <v>62</v>
      </c>
      <c r="B3" s="1"/>
      <c r="S3" s="1"/>
      <c r="T3" s="40">
        <v>42979</v>
      </c>
      <c r="U3" s="29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K3" s="1"/>
      <c r="AL3" s="40">
        <v>42979</v>
      </c>
      <c r="AM3" s="29"/>
    </row>
    <row r="4" spans="1:51">
      <c r="E4" s="23"/>
      <c r="F4" s="23"/>
      <c r="G4" s="23" t="s">
        <v>28</v>
      </c>
      <c r="H4" s="23"/>
      <c r="I4" s="23"/>
      <c r="J4" s="23"/>
      <c r="T4" s="28"/>
      <c r="U4" s="28"/>
      <c r="V4" s="28"/>
      <c r="W4" s="28"/>
      <c r="X4" s="28"/>
      <c r="Y4" s="23"/>
      <c r="Z4" s="23" t="s">
        <v>40</v>
      </c>
      <c r="AA4" s="23"/>
      <c r="AB4" s="28"/>
      <c r="AC4" s="28"/>
      <c r="AD4" s="28"/>
      <c r="AE4" s="28"/>
      <c r="AF4" s="28"/>
      <c r="AG4" s="28"/>
      <c r="AH4" s="35"/>
      <c r="AQ4" s="23"/>
      <c r="AR4" s="23" t="s">
        <v>46</v>
      </c>
      <c r="AS4" s="23"/>
    </row>
    <row r="5" spans="1:51">
      <c r="AG5" s="28"/>
      <c r="AH5" s="35"/>
    </row>
    <row r="6" spans="1:51">
      <c r="AG6" s="35"/>
      <c r="AH6" s="35"/>
    </row>
    <row r="7" spans="1:51">
      <c r="B7" s="11" t="s">
        <v>42</v>
      </c>
      <c r="C7" s="17"/>
      <c r="D7" s="17"/>
      <c r="E7" s="17"/>
      <c r="F7" s="17" t="s">
        <v>14</v>
      </c>
      <c r="G7" s="17"/>
      <c r="H7" s="17"/>
      <c r="I7" s="18"/>
      <c r="J7" s="18"/>
      <c r="K7" s="18"/>
      <c r="L7" s="18" t="s">
        <v>15</v>
      </c>
      <c r="M7" s="18"/>
      <c r="N7" s="18"/>
      <c r="P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35"/>
      <c r="AH7" s="35"/>
    </row>
    <row r="8" spans="1:51">
      <c r="A8" s="22" t="s">
        <v>13</v>
      </c>
      <c r="B8" s="3" t="s">
        <v>3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  <c r="P8" s="11"/>
      <c r="S8" s="22" t="s">
        <v>13</v>
      </c>
      <c r="T8" s="30" t="s">
        <v>3</v>
      </c>
      <c r="U8" s="30">
        <v>1</v>
      </c>
      <c r="V8" s="30">
        <v>2</v>
      </c>
      <c r="W8" s="30">
        <v>3</v>
      </c>
      <c r="X8" s="30">
        <v>4</v>
      </c>
      <c r="Y8" s="30">
        <v>5</v>
      </c>
      <c r="Z8" s="30">
        <v>6</v>
      </c>
      <c r="AA8" s="30">
        <v>7</v>
      </c>
      <c r="AB8" s="30">
        <v>8</v>
      </c>
      <c r="AC8" s="30">
        <v>9</v>
      </c>
      <c r="AD8" s="30">
        <v>10</v>
      </c>
      <c r="AE8" s="30">
        <v>11</v>
      </c>
      <c r="AF8" s="30">
        <v>12</v>
      </c>
      <c r="AG8" s="35"/>
      <c r="AH8" s="35"/>
      <c r="AJ8" s="22" t="s">
        <v>13</v>
      </c>
      <c r="AK8" s="3" t="s">
        <v>3</v>
      </c>
      <c r="AL8" s="3">
        <v>1</v>
      </c>
      <c r="AM8" s="3">
        <v>2</v>
      </c>
      <c r="AN8" s="3">
        <v>3</v>
      </c>
      <c r="AO8" s="3">
        <v>4</v>
      </c>
      <c r="AP8" s="3">
        <v>5</v>
      </c>
      <c r="AQ8" s="3">
        <v>6</v>
      </c>
      <c r="AR8" s="3">
        <v>7</v>
      </c>
      <c r="AS8" s="3">
        <v>8</v>
      </c>
      <c r="AT8" s="3">
        <v>9</v>
      </c>
      <c r="AU8" s="3">
        <v>10</v>
      </c>
      <c r="AV8" s="3">
        <v>11</v>
      </c>
      <c r="AW8" s="3">
        <v>12</v>
      </c>
    </row>
    <row r="9" spans="1:51">
      <c r="A9" s="22" t="s">
        <v>60</v>
      </c>
      <c r="B9" s="3" t="s">
        <v>4</v>
      </c>
      <c r="C9" s="15">
        <v>0.42199999094009399</v>
      </c>
      <c r="D9" s="15">
        <v>0.38859999179840088</v>
      </c>
      <c r="E9" s="15">
        <v>0.46090000867843628</v>
      </c>
      <c r="F9" s="15">
        <v>0.31310001015663147</v>
      </c>
      <c r="G9" s="15">
        <v>0.28020000457763672</v>
      </c>
      <c r="H9" s="15">
        <v>0.26100000739097595</v>
      </c>
      <c r="I9" s="16">
        <v>0.38980001211166382</v>
      </c>
      <c r="J9" s="16">
        <v>0.3668999969959259</v>
      </c>
      <c r="K9" s="16">
        <v>0.37099999189376831</v>
      </c>
      <c r="L9" s="16">
        <v>0.36840000748634338</v>
      </c>
      <c r="M9" s="16">
        <v>0.33140000700950623</v>
      </c>
      <c r="N9" s="16">
        <v>0.33919999003410339</v>
      </c>
      <c r="O9" s="11" t="s">
        <v>54</v>
      </c>
      <c r="P9" s="11"/>
      <c r="S9" s="22" t="s">
        <v>64</v>
      </c>
      <c r="T9" s="30" t="s">
        <v>4</v>
      </c>
      <c r="U9" s="15">
        <v>0.73159998655319214</v>
      </c>
      <c r="V9" s="15">
        <v>0.78630000352859497</v>
      </c>
      <c r="W9" s="15">
        <v>0.69590002298355103</v>
      </c>
      <c r="X9" s="15">
        <v>0.79369997978210449</v>
      </c>
      <c r="Y9" s="15">
        <v>0.68080002069473267</v>
      </c>
      <c r="Z9" s="15">
        <v>0.66579997539520264</v>
      </c>
      <c r="AA9" s="16">
        <v>0.71780002117156982</v>
      </c>
      <c r="AB9" s="16">
        <v>0.95370000600814819</v>
      </c>
      <c r="AC9" s="16">
        <v>0.74739998579025269</v>
      </c>
      <c r="AD9" s="16">
        <v>0.65329998731613159</v>
      </c>
      <c r="AE9" s="16">
        <v>0.63410001993179321</v>
      </c>
      <c r="AF9" s="16">
        <v>0.66200000047683716</v>
      </c>
      <c r="AG9" t="s">
        <v>17</v>
      </c>
      <c r="AH9" t="s">
        <v>18</v>
      </c>
      <c r="AJ9" s="22"/>
      <c r="AK9" s="3" t="s">
        <v>4</v>
      </c>
      <c r="AL9" s="15">
        <v>0.99919998645782471</v>
      </c>
      <c r="AM9" s="15">
        <v>1.0664000511169434</v>
      </c>
      <c r="AN9" s="15">
        <v>0.94040000438690186</v>
      </c>
      <c r="AO9" s="15">
        <v>1.0335999727249146</v>
      </c>
      <c r="AP9" s="15">
        <v>0.90200001001358032</v>
      </c>
      <c r="AQ9" s="15">
        <v>0.8848000168800354</v>
      </c>
      <c r="AR9" s="16">
        <v>0.9495999813079834</v>
      </c>
      <c r="AS9" s="16">
        <v>1.2791999578475952</v>
      </c>
      <c r="AT9" s="16">
        <v>0.98960000276565552</v>
      </c>
      <c r="AU9" s="16">
        <v>0.85079997777938843</v>
      </c>
      <c r="AV9" s="16">
        <v>0.81519997119903564</v>
      </c>
      <c r="AW9" s="16">
        <v>0.85920000076293945</v>
      </c>
      <c r="AX9" t="s">
        <v>17</v>
      </c>
      <c r="AY9" t="s">
        <v>18</v>
      </c>
    </row>
    <row r="10" spans="1:51">
      <c r="A10" s="22"/>
      <c r="B10" s="3" t="s">
        <v>5</v>
      </c>
      <c r="C10" s="15">
        <v>0.2953999936580658</v>
      </c>
      <c r="D10" s="15">
        <v>0.31009998917579651</v>
      </c>
      <c r="E10" s="15">
        <v>0.28619998693466187</v>
      </c>
      <c r="F10" s="15">
        <v>0.22750000655651093</v>
      </c>
      <c r="G10" s="15">
        <v>0.23450000584125519</v>
      </c>
      <c r="H10" s="15">
        <v>0.23240000009536743</v>
      </c>
      <c r="I10" s="16">
        <v>0.36140000820159912</v>
      </c>
      <c r="J10" s="16">
        <v>0.34880000352859497</v>
      </c>
      <c r="K10" s="16">
        <v>0.2614000141620636</v>
      </c>
      <c r="L10" s="16">
        <v>0.3310999870300293</v>
      </c>
      <c r="M10" s="16">
        <v>0.23520000278949738</v>
      </c>
      <c r="N10" s="16">
        <v>0.26359999179840088</v>
      </c>
      <c r="O10" s="11" t="s">
        <v>18</v>
      </c>
      <c r="P10" s="11"/>
      <c r="S10" s="22"/>
      <c r="T10" s="30" t="s">
        <v>5</v>
      </c>
      <c r="U10" s="16">
        <v>0.71130001544952393</v>
      </c>
      <c r="V10" s="16">
        <v>0.96130001544952393</v>
      </c>
      <c r="W10" s="16">
        <v>0.68300002813339233</v>
      </c>
      <c r="X10" s="16">
        <v>0.72200000286102295</v>
      </c>
      <c r="Y10" s="16">
        <v>0.66920000314712524</v>
      </c>
      <c r="Z10" s="16">
        <v>0.64069998264312744</v>
      </c>
      <c r="AA10" s="15">
        <v>0.78549998998641968</v>
      </c>
      <c r="AB10" s="15">
        <v>0.756600022315979</v>
      </c>
      <c r="AC10" s="15">
        <v>0.76150000095367432</v>
      </c>
      <c r="AD10" s="15">
        <v>0.81550002098083496</v>
      </c>
      <c r="AE10" s="15">
        <v>0.73180001974105835</v>
      </c>
      <c r="AF10" s="15">
        <v>0.63200002908706665</v>
      </c>
      <c r="AG10" t="s">
        <v>19</v>
      </c>
      <c r="AH10" t="s">
        <v>20</v>
      </c>
      <c r="AJ10" s="22" t="s">
        <v>11</v>
      </c>
      <c r="AK10" s="3" t="s">
        <v>5</v>
      </c>
      <c r="AL10" s="16">
        <v>0.97399997711181641</v>
      </c>
      <c r="AM10" s="16">
        <v>1.3467999696731567</v>
      </c>
      <c r="AN10" s="16">
        <v>0.93559998273849487</v>
      </c>
      <c r="AO10" s="16">
        <v>0.96640002727508545</v>
      </c>
      <c r="AP10" s="16">
        <v>0.89520001411437988</v>
      </c>
      <c r="AQ10" s="16">
        <v>0.87279999256134033</v>
      </c>
      <c r="AR10" s="15">
        <v>1.0635999441146851</v>
      </c>
      <c r="AS10" s="15">
        <v>1.0235999822616577</v>
      </c>
      <c r="AT10" s="15">
        <v>1.0623999834060669</v>
      </c>
      <c r="AU10" s="15">
        <v>1.1011999845504761</v>
      </c>
      <c r="AV10" s="15">
        <v>0.96079999208450317</v>
      </c>
      <c r="AW10" s="15">
        <v>0.85039997100830078</v>
      </c>
      <c r="AX10" t="s">
        <v>19</v>
      </c>
      <c r="AY10" t="s">
        <v>20</v>
      </c>
    </row>
    <row r="11" spans="1:51">
      <c r="A11" s="22"/>
      <c r="B11" s="3" t="s">
        <v>6</v>
      </c>
      <c r="C11" s="15">
        <v>0.40479999780654907</v>
      </c>
      <c r="D11" s="15">
        <v>0.33799999952316284</v>
      </c>
      <c r="E11" s="15">
        <v>0.30050000548362732</v>
      </c>
      <c r="F11" s="15">
        <v>0.30540001392364502</v>
      </c>
      <c r="G11" s="15">
        <v>0.2750999927520752</v>
      </c>
      <c r="H11" s="15">
        <v>0.2791999876499176</v>
      </c>
      <c r="I11" s="16">
        <v>0.25850000977516174</v>
      </c>
      <c r="J11" s="16">
        <v>0.28810000419616699</v>
      </c>
      <c r="K11" s="16">
        <v>0.37319999933242798</v>
      </c>
      <c r="L11" s="16">
        <v>0.25619998574256897</v>
      </c>
      <c r="M11" s="16">
        <v>0.23720000684261322</v>
      </c>
      <c r="N11" s="16">
        <v>0.22360000014305115</v>
      </c>
      <c r="O11" s="11" t="s">
        <v>19</v>
      </c>
      <c r="P11" s="11"/>
      <c r="S11" s="22"/>
      <c r="T11" s="30" t="s">
        <v>6</v>
      </c>
      <c r="U11" s="15">
        <v>0.69679999351501465</v>
      </c>
      <c r="V11" s="15">
        <v>0.77619999647140503</v>
      </c>
      <c r="W11" s="15">
        <v>0.78869998455047607</v>
      </c>
      <c r="X11" s="15">
        <v>0.75739997625350952</v>
      </c>
      <c r="Y11" s="15">
        <v>0.73659998178482056</v>
      </c>
      <c r="Z11" s="15">
        <v>0.70359998941421509</v>
      </c>
      <c r="AA11" s="16"/>
      <c r="AB11" s="16"/>
      <c r="AC11" s="16"/>
      <c r="AD11" s="16"/>
      <c r="AE11" s="16"/>
      <c r="AF11" s="16"/>
      <c r="AG11" t="s">
        <v>21</v>
      </c>
      <c r="AH11" s="35"/>
      <c r="AJ11" s="22"/>
      <c r="AK11" s="3" t="s">
        <v>6</v>
      </c>
      <c r="AL11" s="15">
        <v>0.95800000429153442</v>
      </c>
      <c r="AM11" s="15">
        <v>1.0520000457763672</v>
      </c>
      <c r="AN11" s="15">
        <v>1.0556000471115112</v>
      </c>
      <c r="AO11" s="15">
        <v>1.0183999538421631</v>
      </c>
      <c r="AP11" s="15">
        <v>0.96960002183914185</v>
      </c>
      <c r="AQ11" s="15">
        <v>0.94359999895095825</v>
      </c>
      <c r="AR11" s="16"/>
      <c r="AS11" s="16"/>
      <c r="AT11" s="16"/>
      <c r="AU11" s="16"/>
      <c r="AV11" s="16"/>
      <c r="AW11" s="16"/>
      <c r="AX11" t="s">
        <v>21</v>
      </c>
      <c r="AY11" s="35"/>
    </row>
    <row r="12" spans="1:51">
      <c r="A12" s="22"/>
      <c r="B12" s="3" t="s">
        <v>7</v>
      </c>
      <c r="C12" s="15">
        <v>0.33509999513626099</v>
      </c>
      <c r="D12" s="15">
        <v>0.25690001249313354</v>
      </c>
      <c r="E12" s="15">
        <v>0.30950000882148743</v>
      </c>
      <c r="F12" s="15">
        <v>0.31589999794960022</v>
      </c>
      <c r="G12" s="15">
        <v>0.2955000102519989</v>
      </c>
      <c r="H12" s="15">
        <v>0.29100000858306885</v>
      </c>
      <c r="I12" s="16">
        <v>0.40529999136924744</v>
      </c>
      <c r="J12" s="16">
        <v>0.33149999380111694</v>
      </c>
      <c r="K12" s="16">
        <v>0.3190000057220459</v>
      </c>
      <c r="L12" s="16">
        <v>0.30959999561309814</v>
      </c>
      <c r="M12" s="16">
        <v>0.26449999213218689</v>
      </c>
      <c r="N12" s="16">
        <v>0.2703000009059906</v>
      </c>
      <c r="O12" s="11" t="s">
        <v>20</v>
      </c>
      <c r="P12" s="11"/>
      <c r="S12" s="22"/>
      <c r="T12" s="30" t="s">
        <v>7</v>
      </c>
      <c r="U12" s="36">
        <v>4.7699999064207077E-2</v>
      </c>
      <c r="V12" s="36">
        <v>4.6700000762939453E-2</v>
      </c>
      <c r="W12" s="36">
        <v>4.3999999761581421E-2</v>
      </c>
      <c r="X12" s="36">
        <v>4.4300001114606857E-2</v>
      </c>
      <c r="Y12" s="36">
        <v>4.3400000780820847E-2</v>
      </c>
      <c r="Z12" s="36">
        <v>4.3200001120567322E-2</v>
      </c>
      <c r="AA12" s="36">
        <v>4.479999840259552E-2</v>
      </c>
      <c r="AB12" s="36">
        <v>4.4199999421834946E-2</v>
      </c>
      <c r="AC12" s="36">
        <v>4.7100000083446503E-2</v>
      </c>
      <c r="AD12" s="36">
        <v>5.3899999707937241E-2</v>
      </c>
      <c r="AE12" s="36">
        <v>4.6599999070167542E-2</v>
      </c>
      <c r="AF12" s="36">
        <v>4.3000001460313797E-2</v>
      </c>
      <c r="AG12" s="33" t="s">
        <v>10</v>
      </c>
      <c r="AH12" s="35"/>
      <c r="AJ12" s="22"/>
      <c r="AK12" s="3" t="s">
        <v>7</v>
      </c>
      <c r="AL12" s="27">
        <v>0.86779999732971191</v>
      </c>
      <c r="AM12" s="27">
        <v>0.94900000095367432</v>
      </c>
      <c r="AN12" s="27">
        <v>0.82260000705718994</v>
      </c>
      <c r="AO12" s="27">
        <v>0.91019999980926514</v>
      </c>
      <c r="AP12" s="27">
        <v>0.77999997138977051</v>
      </c>
      <c r="AQ12" s="27">
        <v>0.7752000093460083</v>
      </c>
      <c r="AR12" s="15">
        <v>0.83780002593994141</v>
      </c>
      <c r="AS12" s="15">
        <v>1.1513999700546265</v>
      </c>
      <c r="AT12" s="15">
        <v>0.88020002841949463</v>
      </c>
      <c r="AU12" s="15">
        <v>0.75480002164840698</v>
      </c>
      <c r="AV12" s="15">
        <v>0.71780002117156982</v>
      </c>
      <c r="AW12" s="15">
        <v>0.73400002717971802</v>
      </c>
      <c r="AX12" t="s">
        <v>17</v>
      </c>
      <c r="AY12" t="s">
        <v>18</v>
      </c>
    </row>
    <row r="13" spans="1:51">
      <c r="A13" s="22"/>
      <c r="B13" s="3" t="s">
        <v>8</v>
      </c>
      <c r="C13" s="15">
        <v>0.38890001177787781</v>
      </c>
      <c r="D13" s="15">
        <v>0.31589999794960022</v>
      </c>
      <c r="E13" s="15">
        <v>0.36219999194145203</v>
      </c>
      <c r="F13" s="15">
        <v>0.29750001430511475</v>
      </c>
      <c r="G13" s="15">
        <v>0.2685999870300293</v>
      </c>
      <c r="H13" s="15">
        <v>0.26589998602867126</v>
      </c>
      <c r="I13" s="16">
        <v>0.35559999942779541</v>
      </c>
      <c r="J13" s="16">
        <v>0.32929998636245728</v>
      </c>
      <c r="K13" s="16">
        <v>0.2718999981880188</v>
      </c>
      <c r="L13" s="16">
        <v>0.24740000069141388</v>
      </c>
      <c r="M13" s="16">
        <v>0.24570000171661377</v>
      </c>
      <c r="N13" s="16">
        <v>0.19709999859333038</v>
      </c>
      <c r="O13" s="11" t="s">
        <v>21</v>
      </c>
      <c r="P13" s="11"/>
      <c r="U13" s="6">
        <v>0</v>
      </c>
      <c r="V13" s="6">
        <v>0.05</v>
      </c>
      <c r="W13" s="6">
        <v>0.1</v>
      </c>
      <c r="X13" s="6">
        <v>0.2</v>
      </c>
      <c r="Y13" s="6">
        <v>0.5</v>
      </c>
      <c r="Z13" s="6">
        <v>1</v>
      </c>
      <c r="AA13" s="7">
        <v>0</v>
      </c>
      <c r="AB13" s="7">
        <v>0.05</v>
      </c>
      <c r="AC13" s="7">
        <v>0.1</v>
      </c>
      <c r="AD13" s="7">
        <v>0.2</v>
      </c>
      <c r="AE13" s="7">
        <v>0.5</v>
      </c>
      <c r="AF13" s="7">
        <v>1</v>
      </c>
      <c r="AG13" s="58" t="s">
        <v>22</v>
      </c>
      <c r="AH13" s="58"/>
      <c r="AI13" s="28"/>
      <c r="AJ13" s="22"/>
      <c r="AK13" s="3" t="s">
        <v>8</v>
      </c>
      <c r="AL13" s="15">
        <v>0.84179997444152832</v>
      </c>
      <c r="AM13" s="15">
        <v>1.1584000587463379</v>
      </c>
      <c r="AN13" s="15">
        <v>0.80159997940063477</v>
      </c>
      <c r="AO13" s="15">
        <v>0.83799999952316284</v>
      </c>
      <c r="AP13" s="15">
        <v>0.76499998569488525</v>
      </c>
      <c r="AQ13" s="15">
        <v>0.72920000553131104</v>
      </c>
      <c r="AR13" s="27">
        <v>0.90780001878738403</v>
      </c>
      <c r="AS13" s="27">
        <v>0.87139999866485596</v>
      </c>
      <c r="AT13" s="27">
        <v>0.88300001621246338</v>
      </c>
      <c r="AU13" s="27">
        <v>0.93639999628067017</v>
      </c>
      <c r="AV13" s="27">
        <v>0.83359998464584351</v>
      </c>
      <c r="AW13" s="27">
        <v>0.7125999927520752</v>
      </c>
      <c r="AX13" t="s">
        <v>19</v>
      </c>
      <c r="AY13" t="s">
        <v>20</v>
      </c>
    </row>
    <row r="14" spans="1:51">
      <c r="A14" s="22"/>
      <c r="B14" s="3" t="s">
        <v>9</v>
      </c>
      <c r="C14" s="27"/>
      <c r="D14" s="27"/>
      <c r="E14" s="27"/>
      <c r="F14" s="27"/>
      <c r="G14" s="27"/>
      <c r="H14" s="27"/>
      <c r="I14" s="16"/>
      <c r="J14" s="16"/>
      <c r="K14" s="16"/>
      <c r="L14" s="16"/>
      <c r="M14" s="19">
        <v>4.5099999755620956E-2</v>
      </c>
      <c r="N14" s="19">
        <v>4.5800000429153442E-2</v>
      </c>
      <c r="O14" s="20" t="s">
        <v>50</v>
      </c>
      <c r="P14" s="11"/>
      <c r="S14" s="60" t="s">
        <v>23</v>
      </c>
      <c r="T14" s="60"/>
      <c r="U14" s="25">
        <f>AVERAGE(U12:AF12)</f>
        <v>4.5741666729251541E-2</v>
      </c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28"/>
      <c r="AH14" s="28"/>
      <c r="AI14" s="28"/>
      <c r="AJ14" s="22"/>
      <c r="AK14" s="3" t="s">
        <v>9</v>
      </c>
      <c r="AL14" s="27">
        <v>0.81499999761581421</v>
      </c>
      <c r="AM14" s="27">
        <v>0.90319997072219849</v>
      </c>
      <c r="AN14" s="27">
        <v>0.92000001668930054</v>
      </c>
      <c r="AO14" s="27">
        <v>0.87400001287460327</v>
      </c>
      <c r="AP14" s="27">
        <v>0.8410000205039978</v>
      </c>
      <c r="AQ14" s="27">
        <v>0.80900001525878906</v>
      </c>
      <c r="AR14" s="16"/>
      <c r="AS14" s="16"/>
      <c r="AT14" s="16"/>
      <c r="AU14" s="16"/>
      <c r="AV14" s="16"/>
      <c r="AW14" s="16"/>
      <c r="AX14" t="s">
        <v>21</v>
      </c>
      <c r="AY14" s="35"/>
    </row>
    <row r="15" spans="1:51">
      <c r="A15" s="11"/>
      <c r="B15" s="26"/>
      <c r="C15" s="6">
        <v>0</v>
      </c>
      <c r="D15" s="6">
        <v>0.05</v>
      </c>
      <c r="E15" s="6">
        <v>0.1</v>
      </c>
      <c r="F15" s="6">
        <v>0.2</v>
      </c>
      <c r="G15" s="6">
        <v>0.5</v>
      </c>
      <c r="H15" s="6">
        <v>1</v>
      </c>
      <c r="I15" s="7">
        <v>0</v>
      </c>
      <c r="J15" s="7">
        <v>0.05</v>
      </c>
      <c r="K15" s="7">
        <v>0.1</v>
      </c>
      <c r="L15" s="7">
        <v>0.2</v>
      </c>
      <c r="M15" s="7">
        <v>0.5</v>
      </c>
      <c r="N15" s="7">
        <v>1</v>
      </c>
      <c r="O15" s="58" t="s">
        <v>22</v>
      </c>
      <c r="P15" s="58"/>
      <c r="Q15" s="5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35"/>
      <c r="AH15" s="35"/>
      <c r="AI15" s="35"/>
      <c r="AJ15" s="22"/>
      <c r="AK15" s="3" t="s">
        <v>49</v>
      </c>
      <c r="AL15" s="20">
        <v>4.4300001114606857E-2</v>
      </c>
      <c r="AM15" s="20">
        <v>4.2899999767541885E-2</v>
      </c>
      <c r="AN15" s="20">
        <v>4.2800001800060272E-2</v>
      </c>
      <c r="AO15" s="20">
        <v>4.2899999767541885E-2</v>
      </c>
      <c r="AP15" s="20">
        <v>4.2800001800060272E-2</v>
      </c>
      <c r="AQ15" s="20">
        <v>4.3600000441074371E-2</v>
      </c>
      <c r="AR15" s="20">
        <v>4.2500000447034836E-2</v>
      </c>
      <c r="AS15" s="20">
        <v>4.2399998754262924E-2</v>
      </c>
      <c r="AT15" s="20">
        <v>4.349999874830246E-2</v>
      </c>
      <c r="AU15" s="20">
        <v>4.5000001788139343E-2</v>
      </c>
      <c r="AV15" s="20">
        <v>4.2800001800060272E-2</v>
      </c>
      <c r="AW15" s="20">
        <v>4.309999942779541E-2</v>
      </c>
      <c r="AX15" s="20" t="s">
        <v>66</v>
      </c>
    </row>
    <row r="16" spans="1:51">
      <c r="A16" s="60" t="s">
        <v>23</v>
      </c>
      <c r="B16" s="60"/>
      <c r="C16" s="25">
        <f>AVERAGE(M14:N14)</f>
        <v>4.5450000092387199E-2</v>
      </c>
      <c r="AG16" s="35"/>
      <c r="AH16" s="35"/>
      <c r="AI16" s="35"/>
      <c r="AL16" s="6">
        <v>0</v>
      </c>
      <c r="AM16" s="6">
        <v>0.05</v>
      </c>
      <c r="AN16" s="6">
        <v>0.1</v>
      </c>
      <c r="AO16" s="6">
        <v>0.2</v>
      </c>
      <c r="AP16" s="6">
        <v>0.5</v>
      </c>
      <c r="AQ16" s="6">
        <v>1</v>
      </c>
      <c r="AR16" s="7">
        <v>0</v>
      </c>
      <c r="AS16" s="7">
        <v>0.05</v>
      </c>
      <c r="AT16" s="7">
        <v>0.1</v>
      </c>
      <c r="AU16" s="7">
        <v>0.2</v>
      </c>
      <c r="AV16" s="7">
        <v>0.5</v>
      </c>
      <c r="AW16" s="7">
        <v>1</v>
      </c>
      <c r="AX16" s="58" t="s">
        <v>22</v>
      </c>
      <c r="AY16" s="58"/>
    </row>
    <row r="17" spans="1:51">
      <c r="S17" s="26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35"/>
      <c r="AH17" s="35"/>
      <c r="AI17" s="35"/>
      <c r="AJ17" s="60" t="s">
        <v>23</v>
      </c>
      <c r="AK17" s="60"/>
      <c r="AL17" s="25">
        <f>AVERAGE(AL15:AW15)</f>
        <v>4.3216667138040066E-2</v>
      </c>
    </row>
    <row r="18" spans="1:51">
      <c r="S18" s="22" t="s">
        <v>24</v>
      </c>
      <c r="T18" s="30" t="s">
        <v>3</v>
      </c>
      <c r="U18" s="30">
        <v>1</v>
      </c>
      <c r="V18" s="30">
        <v>2</v>
      </c>
      <c r="W18" s="30">
        <v>3</v>
      </c>
      <c r="X18" s="30">
        <v>4</v>
      </c>
      <c r="Y18" s="30">
        <v>5</v>
      </c>
      <c r="Z18" s="30">
        <v>6</v>
      </c>
      <c r="AA18" s="30">
        <v>7</v>
      </c>
      <c r="AB18" s="30">
        <v>8</v>
      </c>
      <c r="AC18" s="30">
        <v>9</v>
      </c>
      <c r="AD18" s="30">
        <v>10</v>
      </c>
      <c r="AE18" s="30">
        <v>11</v>
      </c>
      <c r="AF18" s="30">
        <v>12</v>
      </c>
      <c r="AG18" s="35"/>
      <c r="AH18" s="35"/>
      <c r="AI18" s="35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</row>
    <row r="19" spans="1:51">
      <c r="B19" s="26"/>
      <c r="C19" s="17"/>
      <c r="D19" s="17"/>
      <c r="E19" s="17"/>
      <c r="F19" s="17" t="s">
        <v>14</v>
      </c>
      <c r="G19" s="17"/>
      <c r="H19" s="17"/>
      <c r="I19" s="18"/>
      <c r="J19" s="18"/>
      <c r="K19" s="18"/>
      <c r="L19" s="18" t="s">
        <v>15</v>
      </c>
      <c r="M19" s="18"/>
      <c r="N19" s="18"/>
      <c r="S19" s="22" t="s">
        <v>60</v>
      </c>
      <c r="T19" s="30" t="s">
        <v>4</v>
      </c>
      <c r="U19" s="15">
        <v>0.1096000000834465</v>
      </c>
      <c r="V19" s="15">
        <v>0.15940000116825104</v>
      </c>
      <c r="W19" s="15">
        <v>0.18320000171661377</v>
      </c>
      <c r="X19" s="15">
        <v>0.2151000052690506</v>
      </c>
      <c r="Y19" s="15">
        <v>0.2386000007390976</v>
      </c>
      <c r="Z19" s="15">
        <v>0.24449999630451202</v>
      </c>
      <c r="AA19" s="16">
        <v>0.10760000348091125</v>
      </c>
      <c r="AB19" s="16">
        <v>0.210999995470047</v>
      </c>
      <c r="AC19" s="16">
        <v>0.18559999763965607</v>
      </c>
      <c r="AD19" s="16">
        <v>0.20530000329017639</v>
      </c>
      <c r="AE19" s="16">
        <v>0.23690000176429749</v>
      </c>
      <c r="AF19" s="16">
        <v>0.23810000717639923</v>
      </c>
      <c r="AG19" t="s">
        <v>17</v>
      </c>
      <c r="AH19" t="s">
        <v>18</v>
      </c>
      <c r="AI19" s="35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</row>
    <row r="20" spans="1:51">
      <c r="A20" s="22" t="s">
        <v>24</v>
      </c>
      <c r="B20" s="3" t="s">
        <v>3</v>
      </c>
      <c r="C20" s="3">
        <v>1</v>
      </c>
      <c r="D20" s="3">
        <v>2</v>
      </c>
      <c r="E20" s="3">
        <v>3</v>
      </c>
      <c r="F20" s="3">
        <v>4</v>
      </c>
      <c r="G20" s="3">
        <v>5</v>
      </c>
      <c r="H20" s="3">
        <v>6</v>
      </c>
      <c r="I20" s="3">
        <v>7</v>
      </c>
      <c r="J20" s="3">
        <v>8</v>
      </c>
      <c r="K20" s="3">
        <v>9</v>
      </c>
      <c r="L20" s="3">
        <v>10</v>
      </c>
      <c r="M20" s="3">
        <v>11</v>
      </c>
      <c r="N20" s="3">
        <v>12</v>
      </c>
      <c r="S20" s="22"/>
      <c r="T20" s="30" t="s">
        <v>5</v>
      </c>
      <c r="U20" s="16">
        <v>0.12259999662637711</v>
      </c>
      <c r="V20" s="16">
        <v>0.24099999666213989</v>
      </c>
      <c r="W20" s="16">
        <v>0.18899999558925629</v>
      </c>
      <c r="X20" s="16">
        <v>0.23549999296665192</v>
      </c>
      <c r="Y20" s="16">
        <v>0.26510000228881836</v>
      </c>
      <c r="Z20" s="16">
        <v>0.26690000295639038</v>
      </c>
      <c r="AA20" s="15">
        <v>0.10869999974966049</v>
      </c>
      <c r="AB20" s="15">
        <v>0.14830000698566437</v>
      </c>
      <c r="AC20" s="15">
        <v>0.18870000541210175</v>
      </c>
      <c r="AD20" s="15">
        <v>0.24480000138282776</v>
      </c>
      <c r="AE20" s="15">
        <v>0.28119999170303345</v>
      </c>
      <c r="AF20" s="15">
        <v>0.27500000596046448</v>
      </c>
      <c r="AG20" t="s">
        <v>19</v>
      </c>
      <c r="AH20" t="s">
        <v>20</v>
      </c>
      <c r="AI20" s="35"/>
      <c r="AJ20" s="22" t="s">
        <v>13</v>
      </c>
      <c r="AK20" s="3" t="s">
        <v>3</v>
      </c>
      <c r="AL20" s="3">
        <v>1</v>
      </c>
      <c r="AM20" s="3">
        <v>2</v>
      </c>
      <c r="AN20" s="3">
        <v>3</v>
      </c>
      <c r="AO20" s="3">
        <v>4</v>
      </c>
      <c r="AP20" s="3">
        <v>5</v>
      </c>
      <c r="AQ20" s="3">
        <v>6</v>
      </c>
      <c r="AR20" s="3">
        <v>7</v>
      </c>
      <c r="AS20" s="3">
        <v>8</v>
      </c>
      <c r="AT20" s="3">
        <v>9</v>
      </c>
      <c r="AU20" s="3">
        <v>10</v>
      </c>
      <c r="AV20" s="3">
        <v>11</v>
      </c>
      <c r="AW20" s="3">
        <v>12</v>
      </c>
    </row>
    <row r="21" spans="1:51">
      <c r="A21" s="22" t="s">
        <v>61</v>
      </c>
      <c r="B21" s="3" t="s">
        <v>4</v>
      </c>
      <c r="C21" s="15">
        <v>0.20710000395774841</v>
      </c>
      <c r="D21" s="15">
        <v>0.25119999051094055</v>
      </c>
      <c r="E21" s="15">
        <v>0.37779998779296875</v>
      </c>
      <c r="F21" s="15">
        <v>0.27309998869895935</v>
      </c>
      <c r="G21" s="15">
        <v>0.29080000519752502</v>
      </c>
      <c r="H21" s="15">
        <v>0.28960001468658447</v>
      </c>
      <c r="I21" s="16">
        <v>0.19519999623298645</v>
      </c>
      <c r="J21" s="16">
        <v>0.25240001082420349</v>
      </c>
      <c r="K21" s="16">
        <v>0.31430000066757202</v>
      </c>
      <c r="L21" s="16">
        <v>0.36309999227523804</v>
      </c>
      <c r="M21" s="16">
        <v>0.38490000367164612</v>
      </c>
      <c r="N21" s="16">
        <v>0.41769999265670776</v>
      </c>
      <c r="O21" s="11" t="s">
        <v>54</v>
      </c>
      <c r="P21" s="11"/>
      <c r="S21" s="22"/>
      <c r="T21" s="30" t="s">
        <v>6</v>
      </c>
      <c r="U21" s="15">
        <v>0.12630000710487366</v>
      </c>
      <c r="V21" s="15">
        <v>0.18240000307559967</v>
      </c>
      <c r="W21" s="15">
        <v>0.23790000379085541</v>
      </c>
      <c r="X21" s="15">
        <v>0.2768000066280365</v>
      </c>
      <c r="Y21" s="15">
        <v>0.3546999990940094</v>
      </c>
      <c r="Z21" s="15">
        <v>0.36329999566078186</v>
      </c>
      <c r="AA21" s="16"/>
      <c r="AB21" s="16"/>
      <c r="AC21" s="16"/>
      <c r="AD21" s="16"/>
      <c r="AE21" s="16"/>
      <c r="AF21" s="16"/>
      <c r="AG21" t="s">
        <v>21</v>
      </c>
      <c r="AH21" s="35"/>
      <c r="AI21" s="35"/>
      <c r="AJ21" s="22"/>
      <c r="AK21" s="3" t="s">
        <v>4</v>
      </c>
      <c r="AL21" s="15">
        <v>0.15209999680519104</v>
      </c>
      <c r="AM21" s="15">
        <v>0.23000000417232513</v>
      </c>
      <c r="AN21" s="15">
        <v>0.23770000040531158</v>
      </c>
      <c r="AO21" s="15">
        <v>0.32150000333786011</v>
      </c>
      <c r="AP21" s="15">
        <v>0.34900000691413879</v>
      </c>
      <c r="AQ21" s="15">
        <v>0.39329999685287476</v>
      </c>
      <c r="AR21" s="16">
        <v>0.15489999949932098</v>
      </c>
      <c r="AS21" s="16">
        <v>0.26249998807907104</v>
      </c>
      <c r="AT21" s="16">
        <v>0.23929999768733978</v>
      </c>
      <c r="AU21" s="16">
        <v>0.30579999089241028</v>
      </c>
      <c r="AV21" s="16">
        <v>0.32409998774528503</v>
      </c>
      <c r="AW21" s="16">
        <v>0.40230000019073486</v>
      </c>
      <c r="AX21" t="s">
        <v>17</v>
      </c>
      <c r="AY21" t="s">
        <v>18</v>
      </c>
    </row>
    <row r="22" spans="1:51">
      <c r="A22" s="22"/>
      <c r="B22" s="3" t="s">
        <v>5</v>
      </c>
      <c r="C22" s="15">
        <v>0.15569999814033508</v>
      </c>
      <c r="D22" s="15">
        <v>0.20270000398159027</v>
      </c>
      <c r="E22" s="15">
        <v>0.21610000729560852</v>
      </c>
      <c r="F22" s="15">
        <v>0.19200000166893005</v>
      </c>
      <c r="G22" s="15">
        <v>0.23149999976158142</v>
      </c>
      <c r="H22" s="15">
        <v>0.21729999780654907</v>
      </c>
      <c r="I22" s="16">
        <v>0.19059999287128448</v>
      </c>
      <c r="J22" s="16">
        <v>0.22439999878406525</v>
      </c>
      <c r="K22" s="16">
        <v>0.20589999854564667</v>
      </c>
      <c r="L22" s="16">
        <v>0.26969999074935913</v>
      </c>
      <c r="M22" s="16">
        <v>0.23389999568462372</v>
      </c>
      <c r="N22" s="16">
        <v>0.24510000646114349</v>
      </c>
      <c r="O22" s="11" t="s">
        <v>18</v>
      </c>
      <c r="P22" s="11"/>
      <c r="S22" s="22"/>
      <c r="T22" s="30" t="s">
        <v>7</v>
      </c>
      <c r="U22" s="36">
        <v>4.8799999058246613E-2</v>
      </c>
      <c r="V22" s="36">
        <v>5.1899999380111694E-2</v>
      </c>
      <c r="W22" s="36">
        <v>4.8900000751018524E-2</v>
      </c>
      <c r="X22" s="36">
        <v>5.1399998366832733E-2</v>
      </c>
      <c r="Y22" s="36">
        <v>5.3899999707937241E-2</v>
      </c>
      <c r="Z22" s="36">
        <v>5.1800001412630081E-2</v>
      </c>
      <c r="AA22" s="36">
        <v>5.0099998712539673E-2</v>
      </c>
      <c r="AB22" s="36">
        <v>5.0599999725818634E-2</v>
      </c>
      <c r="AC22" s="36">
        <v>5.1899999380111694E-2</v>
      </c>
      <c r="AD22" s="36">
        <v>5.0400000065565109E-2</v>
      </c>
      <c r="AE22" s="36">
        <v>5.1899999380111694E-2</v>
      </c>
      <c r="AF22" s="36">
        <v>5.2900001406669617E-2</v>
      </c>
      <c r="AG22" s="33" t="s">
        <v>10</v>
      </c>
      <c r="AH22" s="35"/>
      <c r="AI22" s="35"/>
      <c r="AJ22" s="22" t="s">
        <v>67</v>
      </c>
      <c r="AK22" s="3" t="s">
        <v>5</v>
      </c>
      <c r="AL22" s="16">
        <v>0.14820000529289246</v>
      </c>
      <c r="AM22" s="16">
        <v>0.32429999113082886</v>
      </c>
      <c r="AN22" s="16">
        <v>0.24889999628067017</v>
      </c>
      <c r="AO22" s="16">
        <v>0.31270000338554382</v>
      </c>
      <c r="AP22" s="16">
        <v>0.39500001072883606</v>
      </c>
      <c r="AQ22" s="16">
        <v>0.37860000133514404</v>
      </c>
      <c r="AR22" s="15">
        <v>0.14519999921321869</v>
      </c>
      <c r="AS22" s="15">
        <v>0.19599999487400055</v>
      </c>
      <c r="AT22" s="15">
        <v>0.22589999437332153</v>
      </c>
      <c r="AU22" s="15">
        <v>0.3296000063419342</v>
      </c>
      <c r="AV22" s="15">
        <v>0.36890000104904175</v>
      </c>
      <c r="AW22" s="15">
        <v>0.34060001373291016</v>
      </c>
      <c r="AX22" t="s">
        <v>19</v>
      </c>
      <c r="AY22" t="s">
        <v>20</v>
      </c>
    </row>
    <row r="23" spans="1:51">
      <c r="A23" s="22"/>
      <c r="B23" s="3" t="s">
        <v>6</v>
      </c>
      <c r="C23" s="15">
        <v>0.19650000333786011</v>
      </c>
      <c r="D23" s="15">
        <v>0.23420000076293945</v>
      </c>
      <c r="E23" s="15">
        <v>0.23729999363422394</v>
      </c>
      <c r="F23" s="15">
        <v>0.28360000252723694</v>
      </c>
      <c r="G23" s="15">
        <v>0.29170000553131104</v>
      </c>
      <c r="H23" s="15">
        <v>0.29640001058578491</v>
      </c>
      <c r="I23" s="16">
        <v>0.13819999992847443</v>
      </c>
      <c r="J23" s="16">
        <v>0.20970000326633453</v>
      </c>
      <c r="K23" s="16">
        <v>0.28459998965263367</v>
      </c>
      <c r="L23" s="16">
        <v>0.22139999270439148</v>
      </c>
      <c r="M23" s="16">
        <v>0.25290000438690186</v>
      </c>
      <c r="N23" s="16">
        <v>0.23109999299049377</v>
      </c>
      <c r="O23" s="11" t="s">
        <v>19</v>
      </c>
      <c r="P23" s="11"/>
      <c r="T23" s="37"/>
      <c r="U23" s="6">
        <v>0</v>
      </c>
      <c r="V23" s="6">
        <v>0.05</v>
      </c>
      <c r="W23" s="6">
        <v>0.1</v>
      </c>
      <c r="X23" s="6">
        <v>0.2</v>
      </c>
      <c r="Y23" s="6">
        <v>0.5</v>
      </c>
      <c r="Z23" s="6">
        <v>1</v>
      </c>
      <c r="AA23" s="7">
        <v>0</v>
      </c>
      <c r="AB23" s="7">
        <v>0.05</v>
      </c>
      <c r="AC23" s="7">
        <v>0.1</v>
      </c>
      <c r="AD23" s="7">
        <v>0.2</v>
      </c>
      <c r="AE23" s="7">
        <v>0.5</v>
      </c>
      <c r="AF23" s="7">
        <v>1</v>
      </c>
      <c r="AG23" s="58" t="s">
        <v>22</v>
      </c>
      <c r="AH23" s="58"/>
      <c r="AI23" s="28"/>
      <c r="AJ23" s="22"/>
      <c r="AK23" s="3" t="s">
        <v>6</v>
      </c>
      <c r="AL23" s="15">
        <v>0.15270000696182251</v>
      </c>
      <c r="AM23" s="15">
        <v>0.23829999566078186</v>
      </c>
      <c r="AN23" s="15">
        <v>0.29629999399185181</v>
      </c>
      <c r="AO23" s="15">
        <v>0.40220001339912415</v>
      </c>
      <c r="AP23" s="15">
        <v>0.51029998064041138</v>
      </c>
      <c r="AQ23" s="15">
        <v>0.51529997587203979</v>
      </c>
      <c r="AR23" s="16"/>
      <c r="AS23" s="16"/>
      <c r="AT23" s="16"/>
      <c r="AU23" s="16"/>
      <c r="AV23" s="16"/>
      <c r="AW23" s="16"/>
      <c r="AX23" t="s">
        <v>21</v>
      </c>
      <c r="AY23" s="35"/>
    </row>
    <row r="24" spans="1:51">
      <c r="A24" s="22"/>
      <c r="B24" s="3" t="s">
        <v>7</v>
      </c>
      <c r="C24" s="15">
        <v>0.15760000050067902</v>
      </c>
      <c r="D24" s="15">
        <v>0.17499999701976776</v>
      </c>
      <c r="E24" s="15">
        <v>0.24390000104904175</v>
      </c>
      <c r="F24" s="15">
        <v>0.3052000105381012</v>
      </c>
      <c r="G24" s="15">
        <v>0.31709998846054077</v>
      </c>
      <c r="H24" s="15">
        <v>0.3059999942779541</v>
      </c>
      <c r="I24" s="16">
        <v>0.17649999260902405</v>
      </c>
      <c r="J24" s="16">
        <v>0.2249000072479248</v>
      </c>
      <c r="K24" s="16">
        <v>0.2581000030040741</v>
      </c>
      <c r="L24" s="16">
        <v>0.27820000052452087</v>
      </c>
      <c r="M24" s="16">
        <v>0.27930000424385071</v>
      </c>
      <c r="N24" s="16">
        <v>0.31220000982284546</v>
      </c>
      <c r="O24" s="11" t="s">
        <v>20</v>
      </c>
      <c r="P24" s="11"/>
      <c r="S24" s="60" t="s">
        <v>23</v>
      </c>
      <c r="T24" s="60"/>
      <c r="U24" s="25">
        <f>AVERAGE(U22:AF22)</f>
        <v>5.1208333112299442E-2</v>
      </c>
      <c r="AG24" s="28"/>
      <c r="AH24" s="28"/>
      <c r="AI24" s="28"/>
      <c r="AJ24" s="22"/>
      <c r="AK24" s="3" t="s">
        <v>7</v>
      </c>
      <c r="AL24" s="27">
        <v>0.19810000061988831</v>
      </c>
      <c r="AM24" s="27">
        <v>0.26960000395774841</v>
      </c>
      <c r="AN24" s="27">
        <v>0.21719999611377716</v>
      </c>
      <c r="AO24" s="27">
        <v>0.31940001249313354</v>
      </c>
      <c r="AP24" s="27">
        <v>0.38220000267028809</v>
      </c>
      <c r="AQ24" s="27">
        <v>0.39800000190734863</v>
      </c>
      <c r="AR24" s="15">
        <v>0.15449999272823334</v>
      </c>
      <c r="AS24" s="15">
        <v>0.29649999737739563</v>
      </c>
      <c r="AT24" s="15">
        <v>0.31970000267028809</v>
      </c>
      <c r="AU24" s="15">
        <v>0.35100001096725464</v>
      </c>
      <c r="AV24" s="15">
        <v>0.41280001401901245</v>
      </c>
      <c r="AW24" s="15">
        <v>0.47679999470710754</v>
      </c>
      <c r="AX24" t="s">
        <v>17</v>
      </c>
      <c r="AY24" t="s">
        <v>18</v>
      </c>
    </row>
    <row r="25" spans="1:51">
      <c r="A25" s="22"/>
      <c r="B25" s="3" t="s">
        <v>8</v>
      </c>
      <c r="C25" s="15">
        <v>0.20849999785423279</v>
      </c>
      <c r="D25" s="15">
        <v>0.21269999444484711</v>
      </c>
      <c r="E25" s="15">
        <v>0.28339999914169312</v>
      </c>
      <c r="F25" s="15">
        <v>0.25769999623298645</v>
      </c>
      <c r="G25" s="15">
        <v>0.26440000534057617</v>
      </c>
      <c r="H25" s="15">
        <v>0.24510000646114349</v>
      </c>
      <c r="I25" s="16">
        <v>0.18340000510215759</v>
      </c>
      <c r="J25" s="16">
        <v>0.22499999403953552</v>
      </c>
      <c r="K25" s="16">
        <v>0.21809999644756317</v>
      </c>
      <c r="L25" s="16">
        <v>0.21389999985694885</v>
      </c>
      <c r="M25" s="16">
        <v>0.23929999768733978</v>
      </c>
      <c r="N25" s="16">
        <v>0.18889999389648438</v>
      </c>
      <c r="O25" s="11" t="s">
        <v>21</v>
      </c>
      <c r="P25" s="11"/>
      <c r="T25" s="28"/>
      <c r="AG25" s="28"/>
      <c r="AH25" s="28"/>
      <c r="AI25" s="28"/>
      <c r="AJ25" s="22"/>
      <c r="AK25" s="3" t="s">
        <v>8</v>
      </c>
      <c r="AL25" s="15">
        <v>0.17720000445842743</v>
      </c>
      <c r="AM25" s="15">
        <v>0.38479998707771301</v>
      </c>
      <c r="AN25" s="15">
        <v>0.27639999985694885</v>
      </c>
      <c r="AO25" s="15">
        <v>0.31130000948905945</v>
      </c>
      <c r="AP25" s="15">
        <v>0.39899998903274536</v>
      </c>
      <c r="AQ25" s="15">
        <v>0.40040001273155212</v>
      </c>
      <c r="AR25" s="27">
        <v>0.14659999310970306</v>
      </c>
      <c r="AS25" s="27">
        <v>0.19370000064373016</v>
      </c>
      <c r="AT25" s="27">
        <v>0.26280000805854797</v>
      </c>
      <c r="AU25" s="27">
        <v>0.37540000677108765</v>
      </c>
      <c r="AV25" s="27">
        <v>0.43659999966621399</v>
      </c>
      <c r="AW25" s="27">
        <v>0.37369999289512634</v>
      </c>
      <c r="AX25" t="s">
        <v>19</v>
      </c>
      <c r="AY25" t="s">
        <v>20</v>
      </c>
    </row>
    <row r="26" spans="1:51">
      <c r="A26" s="22"/>
      <c r="B26" s="3" t="s">
        <v>9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19">
        <v>5.4499998688697815E-2</v>
      </c>
      <c r="N26" s="19">
        <v>5.3800001740455627E-2</v>
      </c>
      <c r="O26" s="20" t="s">
        <v>50</v>
      </c>
      <c r="P26" s="11"/>
      <c r="T26" s="26"/>
      <c r="U26" s="42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2"/>
      <c r="AK26" s="3" t="s">
        <v>9</v>
      </c>
      <c r="AL26" s="27">
        <v>0.18760000169277191</v>
      </c>
      <c r="AM26" s="27">
        <v>0.27050000429153442</v>
      </c>
      <c r="AN26" s="27">
        <v>0.33790001273155212</v>
      </c>
      <c r="AO26" s="27">
        <v>0.41600000858306885</v>
      </c>
      <c r="AP26" s="27">
        <v>0.56709998846054077</v>
      </c>
      <c r="AQ26" s="27">
        <v>0.57289999723434448</v>
      </c>
      <c r="AR26" s="16"/>
      <c r="AS26" s="16"/>
      <c r="AT26" s="16"/>
      <c r="AU26" s="16"/>
      <c r="AV26" s="16"/>
      <c r="AW26" s="16"/>
      <c r="AX26" t="s">
        <v>21</v>
      </c>
      <c r="AY26" s="35"/>
    </row>
    <row r="27" spans="1:51">
      <c r="C27" s="6">
        <v>0</v>
      </c>
      <c r="D27" s="6">
        <v>0.05</v>
      </c>
      <c r="E27" s="6">
        <v>0.1</v>
      </c>
      <c r="F27" s="6">
        <v>0.2</v>
      </c>
      <c r="G27" s="6">
        <v>0.5</v>
      </c>
      <c r="H27" s="6">
        <v>1</v>
      </c>
      <c r="I27" s="7">
        <v>0</v>
      </c>
      <c r="J27" s="7">
        <v>0.05</v>
      </c>
      <c r="K27" s="7">
        <v>0.1</v>
      </c>
      <c r="L27" s="7">
        <v>0.2</v>
      </c>
      <c r="M27" s="7">
        <v>0.5</v>
      </c>
      <c r="N27" s="7">
        <v>1</v>
      </c>
      <c r="O27" s="58" t="s">
        <v>22</v>
      </c>
      <c r="P27" s="58"/>
      <c r="Q27" s="58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28"/>
      <c r="AH27" s="28"/>
      <c r="AI27" s="28"/>
      <c r="AJ27" s="22"/>
      <c r="AK27" s="3" t="s">
        <v>49</v>
      </c>
      <c r="AL27" s="20">
        <v>4.9400001764297485E-2</v>
      </c>
      <c r="AM27" s="20">
        <v>4.9400001764297485E-2</v>
      </c>
      <c r="AN27" s="20">
        <v>4.9699999392032623E-2</v>
      </c>
      <c r="AO27" s="20">
        <v>4.9300000071525574E-2</v>
      </c>
      <c r="AP27" s="20">
        <v>5.0099998712539673E-2</v>
      </c>
      <c r="AQ27" s="20">
        <v>5.1899999380111694E-2</v>
      </c>
      <c r="AR27" s="20">
        <v>4.8999998718500137E-2</v>
      </c>
      <c r="AS27" s="20">
        <v>4.9899999052286148E-2</v>
      </c>
      <c r="AT27" s="20">
        <v>5.0500001758337021E-2</v>
      </c>
      <c r="AU27" s="20">
        <v>5.260000005364418E-2</v>
      </c>
      <c r="AV27" s="20">
        <v>5.5700000375509262E-2</v>
      </c>
      <c r="AW27" s="20">
        <v>5.5799998342990875E-2</v>
      </c>
      <c r="AX27" s="20" t="s">
        <v>66</v>
      </c>
    </row>
    <row r="28" spans="1:51">
      <c r="A28" s="60" t="s">
        <v>23</v>
      </c>
      <c r="B28" s="60"/>
      <c r="C28" s="25">
        <f>AVERAGE(M26:N26)</f>
        <v>5.4150000214576721E-2</v>
      </c>
      <c r="D28" s="44"/>
      <c r="E28" s="44"/>
      <c r="F28" s="44"/>
      <c r="G28" s="44"/>
      <c r="H28" s="44"/>
      <c r="I28" s="44"/>
      <c r="J28" s="44"/>
      <c r="K28" s="44"/>
      <c r="L28" s="44"/>
      <c r="S28" s="22" t="s">
        <v>25</v>
      </c>
      <c r="T28" s="30" t="s">
        <v>3</v>
      </c>
      <c r="U28" s="30">
        <v>1</v>
      </c>
      <c r="V28" s="30">
        <v>2</v>
      </c>
      <c r="W28" s="30">
        <v>3</v>
      </c>
      <c r="X28" s="30">
        <v>4</v>
      </c>
      <c r="Y28" s="30">
        <v>5</v>
      </c>
      <c r="Z28" s="30">
        <v>6</v>
      </c>
      <c r="AA28" s="30">
        <v>7</v>
      </c>
      <c r="AB28" s="30">
        <v>8</v>
      </c>
      <c r="AC28" s="30">
        <v>9</v>
      </c>
      <c r="AD28" s="30">
        <v>10</v>
      </c>
      <c r="AE28" s="30">
        <v>11</v>
      </c>
      <c r="AF28" s="30">
        <v>12</v>
      </c>
      <c r="AG28" s="28"/>
      <c r="AH28" s="28"/>
      <c r="AI28" s="28"/>
      <c r="AL28" s="6">
        <v>0</v>
      </c>
      <c r="AM28" s="6">
        <v>0.05</v>
      </c>
      <c r="AN28" s="6">
        <v>0.1</v>
      </c>
      <c r="AO28" s="6">
        <v>0.2</v>
      </c>
      <c r="AP28" s="6">
        <v>0.5</v>
      </c>
      <c r="AQ28" s="6">
        <v>1</v>
      </c>
      <c r="AR28" s="7">
        <v>0</v>
      </c>
      <c r="AS28" s="7">
        <v>0.05</v>
      </c>
      <c r="AT28" s="7">
        <v>0.1</v>
      </c>
      <c r="AU28" s="7">
        <v>0.2</v>
      </c>
      <c r="AV28" s="7">
        <v>0.5</v>
      </c>
      <c r="AW28" s="7">
        <v>1</v>
      </c>
      <c r="AX28" s="58" t="s">
        <v>22</v>
      </c>
      <c r="AY28" s="58"/>
    </row>
    <row r="29" spans="1:51">
      <c r="C29" s="44"/>
      <c r="D29" s="44"/>
      <c r="E29" s="44"/>
      <c r="F29" s="44"/>
      <c r="G29" s="44"/>
      <c r="H29" s="44"/>
      <c r="I29" s="44"/>
      <c r="J29" s="44"/>
      <c r="K29" s="44"/>
      <c r="L29" s="44"/>
      <c r="S29" s="61" t="s">
        <v>44</v>
      </c>
      <c r="T29" s="30" t="s">
        <v>4</v>
      </c>
      <c r="U29" s="34">
        <f>((U19-0.051)*1000*0.25)/((U9-0.046)*12*0.0025)</f>
        <v>712.27150467692366</v>
      </c>
      <c r="V29" s="34">
        <f t="shared" ref="V29:AF31" si="0">((V19-0.051)*1000*0.25)/((V9-0.046)*12*0.0025)</f>
        <v>1220.2260418250376</v>
      </c>
      <c r="W29" s="34">
        <f t="shared" si="0"/>
        <v>1695.1325465634961</v>
      </c>
      <c r="X29" s="34">
        <f t="shared" si="0"/>
        <v>1828.9421972530654</v>
      </c>
      <c r="Y29" s="34">
        <f t="shared" si="0"/>
        <v>2462.7178458210342</v>
      </c>
      <c r="Z29" s="34">
        <f t="shared" si="0"/>
        <v>2601.645745752232</v>
      </c>
      <c r="AA29" s="34">
        <f t="shared" si="0"/>
        <v>702.09389819861633</v>
      </c>
      <c r="AB29" s="34">
        <f t="shared" si="0"/>
        <v>1468.9140539366219</v>
      </c>
      <c r="AC29" s="34">
        <f t="shared" si="0"/>
        <v>1599.1825915613263</v>
      </c>
      <c r="AD29" s="34">
        <f t="shared" si="0"/>
        <v>2117.2952208249035</v>
      </c>
      <c r="AE29" s="34">
        <f t="shared" si="0"/>
        <v>2634.1891325710467</v>
      </c>
      <c r="AF29" s="34">
        <f t="shared" si="0"/>
        <v>2531.1148137387404</v>
      </c>
      <c r="AG29" t="s">
        <v>17</v>
      </c>
      <c r="AH29" t="s">
        <v>18</v>
      </c>
      <c r="AJ29" s="60" t="s">
        <v>23</v>
      </c>
      <c r="AK29" s="60"/>
      <c r="AL29" s="25">
        <f>AVERAGE(AL27:AW27)</f>
        <v>5.110833328217268E-2</v>
      </c>
    </row>
    <row r="30" spans="1:51">
      <c r="B30" s="26"/>
      <c r="C30" s="27"/>
      <c r="S30" s="61"/>
      <c r="T30" s="30" t="s">
        <v>5</v>
      </c>
      <c r="U30" s="34">
        <f>((U20-0.051)*1000*0.25)/((U10-0.046)*12*0.0025)</f>
        <v>896.83845588067868</v>
      </c>
      <c r="V30" s="34">
        <f t="shared" si="0"/>
        <v>1729.8517194279982</v>
      </c>
      <c r="W30" s="34">
        <f t="shared" si="0"/>
        <v>1805.3373821876571</v>
      </c>
      <c r="X30" s="34">
        <f t="shared" si="0"/>
        <v>2274.4081876947216</v>
      </c>
      <c r="Y30" s="34">
        <f t="shared" si="0"/>
        <v>2862.911868950916</v>
      </c>
      <c r="Z30" s="34">
        <f t="shared" si="0"/>
        <v>3025.3350324762196</v>
      </c>
      <c r="AA30" s="34">
        <f t="shared" si="0"/>
        <v>650.21411461547257</v>
      </c>
      <c r="AB30" s="34">
        <f t="shared" si="0"/>
        <v>1141.0545540155554</v>
      </c>
      <c r="AC30" s="34">
        <f t="shared" si="0"/>
        <v>1603.7736458020547</v>
      </c>
      <c r="AD30" s="34">
        <f t="shared" si="0"/>
        <v>2098.7653898501808</v>
      </c>
      <c r="AE30" s="34">
        <f t="shared" si="0"/>
        <v>2797.2196106326478</v>
      </c>
      <c r="AF30" s="34">
        <f t="shared" si="0"/>
        <v>3185.4379243722847</v>
      </c>
      <c r="AG30" t="s">
        <v>19</v>
      </c>
      <c r="AH30" t="s">
        <v>20</v>
      </c>
    </row>
    <row r="31" spans="1:51">
      <c r="S31" s="61" t="s">
        <v>65</v>
      </c>
      <c r="T31" s="30" t="s">
        <v>6</v>
      </c>
      <c r="U31" s="34">
        <f>((U21-0.051)*1000*0.25)/((U11-0.046)*12*0.0025)</f>
        <v>964.19801084832602</v>
      </c>
      <c r="V31" s="34">
        <f t="shared" si="0"/>
        <v>1499.5891960030679</v>
      </c>
      <c r="W31" s="34">
        <f t="shared" si="0"/>
        <v>2097.0783142444097</v>
      </c>
      <c r="X31" s="34">
        <f t="shared" si="0"/>
        <v>2645.0193768769068</v>
      </c>
      <c r="Y31" s="34">
        <f t="shared" si="0"/>
        <v>3664.6877968959702</v>
      </c>
      <c r="Z31" s="34">
        <f t="shared" si="0"/>
        <v>3957.5730014201117</v>
      </c>
      <c r="AA31" s="34"/>
      <c r="AB31" s="34"/>
      <c r="AC31" s="34"/>
      <c r="AD31" s="34"/>
      <c r="AE31" s="34"/>
      <c r="AF31" s="34"/>
      <c r="AG31" t="s">
        <v>21</v>
      </c>
      <c r="AH31" s="35"/>
    </row>
    <row r="32" spans="1:51">
      <c r="C32" s="17"/>
      <c r="D32" s="17"/>
      <c r="E32" s="17"/>
      <c r="F32" s="17" t="s">
        <v>14</v>
      </c>
      <c r="G32" s="17"/>
      <c r="H32" s="17"/>
      <c r="I32" s="18"/>
      <c r="J32" s="18"/>
      <c r="K32" s="18"/>
      <c r="L32" s="18" t="s">
        <v>15</v>
      </c>
      <c r="M32" s="18"/>
      <c r="N32" s="18"/>
      <c r="S32" s="61"/>
      <c r="T32" s="30" t="s">
        <v>7</v>
      </c>
      <c r="U32" s="6">
        <v>0</v>
      </c>
      <c r="V32" s="6">
        <v>0.05</v>
      </c>
      <c r="W32" s="6">
        <v>0.1</v>
      </c>
      <c r="X32" s="6">
        <v>0.2</v>
      </c>
      <c r="Y32" s="6">
        <v>0.5</v>
      </c>
      <c r="Z32" s="6">
        <v>1</v>
      </c>
      <c r="AA32" s="7">
        <v>0</v>
      </c>
      <c r="AB32" s="7">
        <v>0.05</v>
      </c>
      <c r="AC32" s="7">
        <v>0.1</v>
      </c>
      <c r="AD32" s="7">
        <v>0.2</v>
      </c>
      <c r="AE32" s="7">
        <v>0.5</v>
      </c>
      <c r="AF32" s="7">
        <v>1</v>
      </c>
      <c r="AG32" s="58" t="s">
        <v>22</v>
      </c>
      <c r="AH32" s="58"/>
      <c r="AI32" s="11"/>
      <c r="AJ32" s="22" t="s">
        <v>25</v>
      </c>
      <c r="AK32" s="3" t="s">
        <v>3</v>
      </c>
      <c r="AL32" s="3">
        <v>1</v>
      </c>
      <c r="AM32" s="3">
        <v>2</v>
      </c>
      <c r="AN32" s="3">
        <v>3</v>
      </c>
      <c r="AO32" s="3">
        <v>4</v>
      </c>
      <c r="AP32" s="3">
        <v>5</v>
      </c>
      <c r="AQ32" s="3">
        <v>6</v>
      </c>
      <c r="AR32" s="3">
        <v>7</v>
      </c>
      <c r="AS32" s="3">
        <v>8</v>
      </c>
      <c r="AT32" s="3">
        <v>9</v>
      </c>
      <c r="AU32" s="3">
        <v>10</v>
      </c>
      <c r="AV32" s="3">
        <v>11</v>
      </c>
      <c r="AW32" s="3">
        <v>12</v>
      </c>
    </row>
    <row r="33" spans="1:51">
      <c r="A33" s="22" t="s">
        <v>25</v>
      </c>
      <c r="B33" s="3" t="s">
        <v>3</v>
      </c>
      <c r="C33" s="3">
        <v>1</v>
      </c>
      <c r="D33" s="3">
        <v>2</v>
      </c>
      <c r="E33" s="3">
        <v>3</v>
      </c>
      <c r="F33" s="3">
        <v>4</v>
      </c>
      <c r="G33" s="3">
        <v>5</v>
      </c>
      <c r="H33" s="3">
        <v>6</v>
      </c>
      <c r="I33" s="3">
        <v>7</v>
      </c>
      <c r="J33" s="3">
        <v>8</v>
      </c>
      <c r="K33" s="3">
        <v>9</v>
      </c>
      <c r="L33" s="3">
        <v>10</v>
      </c>
      <c r="M33" s="3">
        <v>11</v>
      </c>
      <c r="N33" s="3">
        <v>12</v>
      </c>
      <c r="T33" s="26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28"/>
      <c r="AH33" s="11"/>
      <c r="AI33" s="11"/>
      <c r="AJ33" s="61" t="s">
        <v>26</v>
      </c>
      <c r="AK33" s="3" t="s">
        <v>4</v>
      </c>
      <c r="AL33" s="45">
        <f>((AL21-0.0511)*1000*0.25)/((AL9-0.0432)*8*0.005)</f>
        <v>660.30333574726717</v>
      </c>
      <c r="AM33" s="45">
        <f t="shared" ref="AM33:AW33" si="1">((AM21-0.0511)*1000*0.25)/((AM9-0.0432)*8*0.005)</f>
        <v>1092.7726448571489</v>
      </c>
      <c r="AN33" s="45">
        <f t="shared" si="1"/>
        <v>1299.8773928118178</v>
      </c>
      <c r="AO33" s="45">
        <f t="shared" si="1"/>
        <v>1706.381328153597</v>
      </c>
      <c r="AP33" s="45">
        <f t="shared" si="1"/>
        <v>2167.9960660269739</v>
      </c>
      <c r="AQ33" s="45">
        <f t="shared" si="1"/>
        <v>2541.290324897097</v>
      </c>
      <c r="AR33" s="10">
        <f t="shared" si="1"/>
        <v>715.7436123669986</v>
      </c>
      <c r="AS33" s="10">
        <f t="shared" si="1"/>
        <v>1068.9724680857234</v>
      </c>
      <c r="AT33" s="10">
        <f t="shared" si="1"/>
        <v>1242.8676903090973</v>
      </c>
      <c r="AU33" s="10">
        <f t="shared" si="1"/>
        <v>1971.1181115366699</v>
      </c>
      <c r="AV33" s="10">
        <f t="shared" si="1"/>
        <v>2210.1683770246273</v>
      </c>
      <c r="AW33" s="10">
        <f t="shared" si="1"/>
        <v>2689.9509793380189</v>
      </c>
      <c r="AX33" t="s">
        <v>17</v>
      </c>
      <c r="AY33" t="s">
        <v>18</v>
      </c>
    </row>
    <row r="34" spans="1:51">
      <c r="A34" s="61" t="s">
        <v>39</v>
      </c>
      <c r="B34" s="3" t="s">
        <v>4</v>
      </c>
      <c r="C34" s="45">
        <f>((C21-0.054)*1000*0.25)/((C9-0.045)*10*0.01)</f>
        <v>1015.2520400330479</v>
      </c>
      <c r="D34" s="45">
        <f t="shared" ref="D34:N34" si="2">((D21-0.054)*1000*0.25)/((D9-0.045)*10*0.01)</f>
        <v>1434.8078813884472</v>
      </c>
      <c r="E34" s="45">
        <f t="shared" si="2"/>
        <v>1946.3812276770293</v>
      </c>
      <c r="F34" s="45">
        <f t="shared" si="2"/>
        <v>2043.0807571674002</v>
      </c>
      <c r="G34" s="45">
        <f t="shared" si="2"/>
        <v>2517.0068089790379</v>
      </c>
      <c r="H34" s="45">
        <f t="shared" si="2"/>
        <v>2726.8519285294633</v>
      </c>
      <c r="I34" s="10">
        <f t="shared" si="2"/>
        <v>1023.7818392771595</v>
      </c>
      <c r="J34" s="10">
        <f t="shared" si="2"/>
        <v>1540.8512944682823</v>
      </c>
      <c r="K34" s="10">
        <f t="shared" si="2"/>
        <v>1996.1656989273365</v>
      </c>
      <c r="L34" s="10">
        <f t="shared" si="2"/>
        <v>2389.4556672845065</v>
      </c>
      <c r="M34" s="10">
        <f t="shared" si="2"/>
        <v>2888.4426987868651</v>
      </c>
      <c r="N34" s="10">
        <f t="shared" si="2"/>
        <v>3090.5846785935305</v>
      </c>
      <c r="O34" s="11" t="s">
        <v>54</v>
      </c>
      <c r="P34" s="11"/>
      <c r="T34" s="26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H34" s="11"/>
      <c r="AI34" s="11"/>
      <c r="AJ34" s="61"/>
      <c r="AK34" s="3" t="s">
        <v>5</v>
      </c>
      <c r="AL34" s="10">
        <f t="shared" ref="AL34:AW34" si="3">((AL22-0.0511)*1000*0.25)/((AL10-0.0432)*8*0.005)</f>
        <v>651.99296089762822</v>
      </c>
      <c r="AM34" s="10">
        <f t="shared" si="3"/>
        <v>1309.8342929509204</v>
      </c>
      <c r="AN34" s="10">
        <f t="shared" si="3"/>
        <v>1385.3092790976152</v>
      </c>
      <c r="AO34" s="10">
        <f t="shared" si="3"/>
        <v>1771.0138354149649</v>
      </c>
      <c r="AP34" s="10">
        <f t="shared" si="3"/>
        <v>2522.7406472397952</v>
      </c>
      <c r="AQ34" s="10">
        <f t="shared" si="3"/>
        <v>2467.303551950436</v>
      </c>
      <c r="AR34" s="45">
        <f t="shared" si="3"/>
        <v>576.36713768431571</v>
      </c>
      <c r="AS34" s="45">
        <f t="shared" si="3"/>
        <v>923.73009419414927</v>
      </c>
      <c r="AT34" s="45">
        <f t="shared" si="3"/>
        <v>1071.9191352243072</v>
      </c>
      <c r="AU34" s="45">
        <f t="shared" si="3"/>
        <v>1645.2032750989567</v>
      </c>
      <c r="AV34" s="45">
        <f t="shared" si="3"/>
        <v>2164.6142368030823</v>
      </c>
      <c r="AW34" s="45">
        <f t="shared" si="3"/>
        <v>2241.5450332221112</v>
      </c>
      <c r="AX34" t="s">
        <v>19</v>
      </c>
      <c r="AY34" t="s">
        <v>20</v>
      </c>
    </row>
    <row r="35" spans="1:51">
      <c r="A35" s="61"/>
      <c r="B35" s="3" t="s">
        <v>5</v>
      </c>
      <c r="C35" s="45">
        <f t="shared" ref="C35:N35" si="4">((C22-0.054)*1000*0.25)/((C10-0.045)*10*0.01)</f>
        <v>1015.3754065107098</v>
      </c>
      <c r="D35" s="45">
        <f t="shared" si="4"/>
        <v>1402.3011132884506</v>
      </c>
      <c r="E35" s="45">
        <f t="shared" si="4"/>
        <v>1680.1411284852122</v>
      </c>
      <c r="F35" s="45">
        <f t="shared" si="4"/>
        <v>1890.4109138510973</v>
      </c>
      <c r="G35" s="45">
        <f t="shared" si="4"/>
        <v>2341.6885790266647</v>
      </c>
      <c r="H35" s="45">
        <f t="shared" si="4"/>
        <v>2178.495167068384</v>
      </c>
      <c r="I35" s="10">
        <f t="shared" si="4"/>
        <v>1079.3298777685848</v>
      </c>
      <c r="J35" s="10">
        <f t="shared" si="4"/>
        <v>1402.2382883878608</v>
      </c>
      <c r="K35" s="10">
        <f t="shared" si="4"/>
        <v>1754.8519940470935</v>
      </c>
      <c r="L35" s="10">
        <f t="shared" si="4"/>
        <v>1884.8304834658998</v>
      </c>
      <c r="M35" s="10">
        <f t="shared" si="4"/>
        <v>2364.616102079226</v>
      </c>
      <c r="N35" s="10">
        <f t="shared" si="4"/>
        <v>2185.4987835198699</v>
      </c>
      <c r="O35" s="11" t="s">
        <v>18</v>
      </c>
      <c r="P35" s="11"/>
      <c r="AF35" s="11"/>
      <c r="AG35" s="11"/>
      <c r="AH35" s="59"/>
      <c r="AI35" s="59"/>
      <c r="AJ35" s="61" t="s">
        <v>43</v>
      </c>
      <c r="AK35" s="3" t="s">
        <v>6</v>
      </c>
      <c r="AL35" s="45">
        <f t="shared" ref="AL35:AQ35" si="5">((AL23-0.0511)*1000*0.25)/((AL11-0.0432)*8*0.005)</f>
        <v>694.14084010981776</v>
      </c>
      <c r="AM35" s="45">
        <f t="shared" si="5"/>
        <v>1159.7937349214342</v>
      </c>
      <c r="AN35" s="45">
        <f t="shared" si="5"/>
        <v>1513.7296435549017</v>
      </c>
      <c r="AO35" s="45">
        <f t="shared" si="5"/>
        <v>2250.179642748104</v>
      </c>
      <c r="AP35" s="45">
        <f t="shared" si="5"/>
        <v>3098.0136132821808</v>
      </c>
      <c r="AQ35" s="45">
        <f t="shared" si="5"/>
        <v>3222.1788678148037</v>
      </c>
      <c r="AR35" s="10"/>
      <c r="AS35" s="10"/>
      <c r="AT35" s="10"/>
      <c r="AU35" s="10"/>
      <c r="AV35" s="10"/>
      <c r="AW35" s="10"/>
      <c r="AX35" t="s">
        <v>21</v>
      </c>
      <c r="AY35" s="35"/>
    </row>
    <row r="36" spans="1:51">
      <c r="A36" s="61" t="s">
        <v>58</v>
      </c>
      <c r="B36" s="3" t="s">
        <v>6</v>
      </c>
      <c r="C36" s="45">
        <f t="shared" ref="C36:N36" si="6">((C23-0.054)*1000*0.25)/((C11-0.045)*10*0.01)</f>
        <v>990.13343667720778</v>
      </c>
      <c r="D36" s="45">
        <f t="shared" si="6"/>
        <v>1537.542671128007</v>
      </c>
      <c r="E36" s="45">
        <f t="shared" si="6"/>
        <v>1793.5419735829512</v>
      </c>
      <c r="F36" s="45">
        <f t="shared" si="6"/>
        <v>2204.300981667388</v>
      </c>
      <c r="G36" s="45">
        <f t="shared" si="6"/>
        <v>2582.5729358825379</v>
      </c>
      <c r="H36" s="45">
        <f t="shared" si="6"/>
        <v>2587.5322733590906</v>
      </c>
      <c r="I36" s="10">
        <f t="shared" si="6"/>
        <v>985.94843177227483</v>
      </c>
      <c r="J36" s="10">
        <f t="shared" si="6"/>
        <v>1601.1929306744689</v>
      </c>
      <c r="K36" s="10">
        <f t="shared" si="6"/>
        <v>1756.5508083613904</v>
      </c>
      <c r="L36" s="10">
        <f t="shared" si="6"/>
        <v>1981.5341383170689</v>
      </c>
      <c r="M36" s="10">
        <f t="shared" si="6"/>
        <v>2587.1487682850998</v>
      </c>
      <c r="N36" s="10">
        <f t="shared" si="6"/>
        <v>2479.0032593595192</v>
      </c>
      <c r="O36" s="11" t="s">
        <v>19</v>
      </c>
      <c r="P36" s="11"/>
      <c r="AF36" s="11"/>
      <c r="AG36" s="11"/>
      <c r="AH36" s="11"/>
      <c r="AI36" s="11"/>
      <c r="AJ36" s="61"/>
      <c r="AK36" s="3" t="s">
        <v>7</v>
      </c>
      <c r="AL36" s="10">
        <f t="shared" ref="AL36:AW36" si="7">((AL24-0.0511)*1000*0.25)/((AL12-0.0432)*8*0.005)</f>
        <v>1114.1765787648246</v>
      </c>
      <c r="AM36" s="10">
        <f t="shared" si="7"/>
        <v>1507.6452012564862</v>
      </c>
      <c r="AN36" s="10">
        <f t="shared" si="7"/>
        <v>1331.9540240072552</v>
      </c>
      <c r="AO36" s="10">
        <f t="shared" si="7"/>
        <v>1934.1119705317042</v>
      </c>
      <c r="AP36" s="10">
        <f t="shared" si="7"/>
        <v>2808.5981230238026</v>
      </c>
      <c r="AQ36" s="10">
        <f t="shared" si="7"/>
        <v>2961.9193773754182</v>
      </c>
      <c r="AR36" s="45">
        <f t="shared" si="7"/>
        <v>813.30220671337372</v>
      </c>
      <c r="AS36" s="45">
        <f t="shared" si="7"/>
        <v>1384.0011054441009</v>
      </c>
      <c r="AT36" s="45">
        <f t="shared" si="7"/>
        <v>2005.6749817073255</v>
      </c>
      <c r="AU36" s="45">
        <f t="shared" si="7"/>
        <v>2634.028965040487</v>
      </c>
      <c r="AV36" s="45">
        <f t="shared" si="7"/>
        <v>3351.059912054001</v>
      </c>
      <c r="AW36" s="45">
        <f t="shared" si="7"/>
        <v>3851.5125394273273</v>
      </c>
      <c r="AX36" t="s">
        <v>17</v>
      </c>
      <c r="AY36" t="s">
        <v>18</v>
      </c>
    </row>
    <row r="37" spans="1:51">
      <c r="A37" s="61"/>
      <c r="B37" s="3" t="s">
        <v>7</v>
      </c>
      <c r="C37" s="45">
        <f t="shared" ref="C37:N37" si="8">((C24-0.054)*1000*0.25)/((C12-0.045)*10*0.01)</f>
        <v>892.79560701145249</v>
      </c>
      <c r="D37" s="45">
        <f t="shared" si="8"/>
        <v>1427.5600505649884</v>
      </c>
      <c r="E37" s="45">
        <f t="shared" si="8"/>
        <v>1794.8959802984953</v>
      </c>
      <c r="F37" s="45">
        <f t="shared" si="8"/>
        <v>2318.1987120652898</v>
      </c>
      <c r="G37" s="45">
        <f t="shared" si="8"/>
        <v>2625.7482803679973</v>
      </c>
      <c r="H37" s="45">
        <f t="shared" si="8"/>
        <v>2560.9754622514492</v>
      </c>
      <c r="I37" s="10">
        <f t="shared" si="8"/>
        <v>849.98609175292745</v>
      </c>
      <c r="J37" s="10">
        <f t="shared" si="8"/>
        <v>1491.2740920211018</v>
      </c>
      <c r="K37" s="10">
        <f t="shared" si="8"/>
        <v>1862.2262658921204</v>
      </c>
      <c r="L37" s="10">
        <f t="shared" si="8"/>
        <v>2118.2918012246423</v>
      </c>
      <c r="M37" s="10">
        <f t="shared" si="8"/>
        <v>2566.0593658264338</v>
      </c>
      <c r="N37" s="10">
        <f t="shared" si="8"/>
        <v>2865.068894635544</v>
      </c>
      <c r="O37" s="11" t="s">
        <v>20</v>
      </c>
      <c r="P37" s="11"/>
      <c r="S37" s="1" t="s">
        <v>63</v>
      </c>
      <c r="T37" s="3" t="s">
        <v>12</v>
      </c>
      <c r="U37" s="3" t="s">
        <v>18</v>
      </c>
      <c r="V37" s="3" t="s">
        <v>19</v>
      </c>
      <c r="W37" s="3" t="s">
        <v>20</v>
      </c>
      <c r="X37" s="3" t="s">
        <v>21</v>
      </c>
      <c r="AH37" s="11"/>
      <c r="AI37" s="11"/>
      <c r="AJ37" s="22"/>
      <c r="AK37" s="3" t="s">
        <v>8</v>
      </c>
      <c r="AL37" s="45">
        <f t="shared" ref="AL37:AW37" si="9">((AL25-0.0511)*1000*0.25)/((AL13-0.0432)*8*0.005)</f>
        <v>986.88336224443003</v>
      </c>
      <c r="AM37" s="45">
        <f t="shared" si="9"/>
        <v>1870.1800657904198</v>
      </c>
      <c r="AN37" s="45">
        <f t="shared" si="9"/>
        <v>1856.7049543154983</v>
      </c>
      <c r="AO37" s="45">
        <f t="shared" si="9"/>
        <v>2046.1123053375491</v>
      </c>
      <c r="AP37" s="45">
        <f t="shared" si="9"/>
        <v>3012.4341570350166</v>
      </c>
      <c r="AQ37" s="45">
        <f t="shared" si="9"/>
        <v>3182.3980495180285</v>
      </c>
      <c r="AR37" s="10">
        <f t="shared" si="9"/>
        <v>690.34807305784148</v>
      </c>
      <c r="AS37" s="10">
        <f t="shared" si="9"/>
        <v>1076.1289609515827</v>
      </c>
      <c r="AT37" s="10">
        <f t="shared" si="9"/>
        <v>1575.5239638280545</v>
      </c>
      <c r="AU37" s="10">
        <f t="shared" si="9"/>
        <v>2269.2286730399774</v>
      </c>
      <c r="AV37" s="10">
        <f t="shared" si="9"/>
        <v>3048.2983865357896</v>
      </c>
      <c r="AW37" s="10">
        <f t="shared" si="9"/>
        <v>3012.0256609284065</v>
      </c>
      <c r="AX37" t="s">
        <v>19</v>
      </c>
      <c r="AY37" t="s">
        <v>20</v>
      </c>
    </row>
    <row r="38" spans="1:51">
      <c r="A38" s="22"/>
      <c r="B38" s="3" t="s">
        <v>8</v>
      </c>
      <c r="C38" s="45">
        <f t="shared" ref="C38:N38" si="10">((C25-0.054)*1000*0.25)/((C13-0.045)*10*0.01)</f>
        <v>1123.1462093844232</v>
      </c>
      <c r="D38" s="45">
        <f t="shared" si="10"/>
        <v>1464.5625290330618</v>
      </c>
      <c r="E38" s="45">
        <f t="shared" si="10"/>
        <v>1808.007605372474</v>
      </c>
      <c r="F38" s="45">
        <f t="shared" si="10"/>
        <v>2016.831531609741</v>
      </c>
      <c r="G38" s="45">
        <f t="shared" si="10"/>
        <v>2352.4152229973029</v>
      </c>
      <c r="H38" s="45">
        <f t="shared" si="10"/>
        <v>2162.7435326811205</v>
      </c>
      <c r="I38" s="10">
        <f t="shared" si="10"/>
        <v>1041.5325606933795</v>
      </c>
      <c r="J38" s="10">
        <f t="shared" si="10"/>
        <v>1503.6933014615561</v>
      </c>
      <c r="K38" s="10">
        <f t="shared" si="10"/>
        <v>1808.0652022701104</v>
      </c>
      <c r="L38" s="10">
        <f t="shared" si="10"/>
        <v>1975.0493986007682</v>
      </c>
      <c r="M38" s="10">
        <f t="shared" si="10"/>
        <v>2308.1713515501278</v>
      </c>
      <c r="N38" s="10">
        <f t="shared" si="10"/>
        <v>2217.2911759382446</v>
      </c>
      <c r="O38" s="11" t="s">
        <v>21</v>
      </c>
      <c r="P38" s="11"/>
      <c r="S38" s="24" t="s">
        <v>29</v>
      </c>
      <c r="T38" s="8" t="s">
        <v>30</v>
      </c>
      <c r="U38" s="8" t="s">
        <v>30</v>
      </c>
      <c r="V38" s="8" t="s">
        <v>30</v>
      </c>
      <c r="W38" s="8" t="s">
        <v>30</v>
      </c>
      <c r="X38" s="8" t="s">
        <v>30</v>
      </c>
      <c r="Z38" s="11"/>
      <c r="AG38" s="11"/>
      <c r="AH38" s="11"/>
      <c r="AI38" s="11"/>
      <c r="AJ38" s="22"/>
      <c r="AK38" s="3" t="s">
        <v>9</v>
      </c>
      <c r="AL38" s="10">
        <f t="shared" ref="AL38:AQ38" si="11">((AL26-0.0511)*1000*0.25)/((AL14-0.0432)*8*0.005)</f>
        <v>1105.3705794444588</v>
      </c>
      <c r="AM38" s="10">
        <f t="shared" si="11"/>
        <v>1594.4768296568213</v>
      </c>
      <c r="AN38" s="10">
        <f t="shared" si="11"/>
        <v>2044.3659277522393</v>
      </c>
      <c r="AO38" s="10">
        <f t="shared" si="11"/>
        <v>2745.0951111003492</v>
      </c>
      <c r="AP38" s="10">
        <f t="shared" si="11"/>
        <v>4042.3663136045493</v>
      </c>
      <c r="AQ38" s="10">
        <f t="shared" si="11"/>
        <v>4258.6183308086893</v>
      </c>
      <c r="AR38" s="10"/>
      <c r="AS38" s="10"/>
      <c r="AT38" s="10"/>
      <c r="AU38" s="10"/>
      <c r="AV38" s="10"/>
      <c r="AW38" s="10"/>
      <c r="AX38" t="s">
        <v>21</v>
      </c>
      <c r="AY38" s="35"/>
    </row>
    <row r="39" spans="1:51">
      <c r="B39" s="3" t="s">
        <v>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20" t="s">
        <v>50</v>
      </c>
      <c r="P39" s="11"/>
      <c r="S39" s="6">
        <v>0</v>
      </c>
      <c r="T39" s="34">
        <v>712</v>
      </c>
      <c r="U39" s="48">
        <v>702</v>
      </c>
      <c r="V39" s="34">
        <v>897</v>
      </c>
      <c r="W39" s="48">
        <v>650</v>
      </c>
      <c r="X39" s="34">
        <v>964</v>
      </c>
      <c r="Z39" s="10"/>
      <c r="AG39" s="10"/>
      <c r="AH39" s="11"/>
      <c r="AI39" s="11"/>
      <c r="AJ39" s="22"/>
      <c r="AK39" s="3" t="s">
        <v>49</v>
      </c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20" t="s">
        <v>66</v>
      </c>
    </row>
    <row r="40" spans="1:51">
      <c r="C40" s="6">
        <v>0</v>
      </c>
      <c r="D40" s="6">
        <v>0.05</v>
      </c>
      <c r="E40" s="6">
        <v>0.1</v>
      </c>
      <c r="F40" s="6">
        <v>0.2</v>
      </c>
      <c r="G40" s="6">
        <v>0.5</v>
      </c>
      <c r="H40" s="6">
        <v>1</v>
      </c>
      <c r="I40" s="7">
        <v>0</v>
      </c>
      <c r="J40" s="7">
        <v>0.05</v>
      </c>
      <c r="K40" s="7">
        <v>0.1</v>
      </c>
      <c r="L40" s="7">
        <v>0.2</v>
      </c>
      <c r="M40" s="7">
        <v>0.5</v>
      </c>
      <c r="N40" s="7">
        <v>1</v>
      </c>
      <c r="O40" s="58" t="s">
        <v>22</v>
      </c>
      <c r="P40" s="58"/>
      <c r="Q40" s="58"/>
      <c r="S40" s="6">
        <v>0.05</v>
      </c>
      <c r="T40" s="34">
        <v>1220</v>
      </c>
      <c r="U40" s="48">
        <v>1469</v>
      </c>
      <c r="V40" s="34">
        <v>1730</v>
      </c>
      <c r="W40" s="48">
        <v>1141</v>
      </c>
      <c r="X40" s="34">
        <v>1500</v>
      </c>
      <c r="Z40" s="10"/>
      <c r="AG40" s="10"/>
      <c r="AH40" s="11"/>
      <c r="AI40" s="11"/>
      <c r="AL40" s="6">
        <v>0</v>
      </c>
      <c r="AM40" s="6">
        <v>0.05</v>
      </c>
      <c r="AN40" s="6">
        <v>0.1</v>
      </c>
      <c r="AO40" s="6">
        <v>0.2</v>
      </c>
      <c r="AP40" s="6">
        <v>0.5</v>
      </c>
      <c r="AQ40" s="6">
        <v>1</v>
      </c>
      <c r="AR40" s="7">
        <v>0</v>
      </c>
      <c r="AS40" s="7">
        <v>0.05</v>
      </c>
      <c r="AT40" s="7">
        <v>0.1</v>
      </c>
      <c r="AU40" s="7">
        <v>0.2</v>
      </c>
      <c r="AV40" s="7">
        <v>0.5</v>
      </c>
      <c r="AW40" s="7">
        <v>1</v>
      </c>
      <c r="AX40" s="58" t="s">
        <v>22</v>
      </c>
      <c r="AY40" s="58"/>
    </row>
    <row r="41" spans="1:51">
      <c r="S41" s="6">
        <v>0.1</v>
      </c>
      <c r="T41" s="34">
        <v>1695</v>
      </c>
      <c r="U41" s="48">
        <v>1599</v>
      </c>
      <c r="V41" s="34">
        <v>1805</v>
      </c>
      <c r="W41" s="48">
        <v>1604</v>
      </c>
      <c r="X41" s="34">
        <v>2097</v>
      </c>
      <c r="Z41" s="10"/>
      <c r="AG41" s="10"/>
      <c r="AH41" s="38"/>
      <c r="AI41" s="38"/>
    </row>
    <row r="42" spans="1:51">
      <c r="S42" s="6">
        <v>0.2</v>
      </c>
      <c r="T42" s="34">
        <v>1829</v>
      </c>
      <c r="U42" s="48">
        <v>2117</v>
      </c>
      <c r="V42" s="34">
        <v>2274</v>
      </c>
      <c r="W42" s="48">
        <v>2099</v>
      </c>
      <c r="X42" s="34">
        <v>2645</v>
      </c>
      <c r="Z42" s="10"/>
      <c r="AG42" s="10"/>
      <c r="AH42" s="38"/>
      <c r="AI42" s="38"/>
      <c r="AK42" s="1" t="s">
        <v>63</v>
      </c>
      <c r="AL42" s="8" t="s">
        <v>54</v>
      </c>
      <c r="AN42" s="8" t="s">
        <v>18</v>
      </c>
      <c r="AP42" s="8" t="s">
        <v>19</v>
      </c>
      <c r="AR42" s="8" t="s">
        <v>20</v>
      </c>
      <c r="AT42" s="8" t="s">
        <v>21</v>
      </c>
    </row>
    <row r="43" spans="1:51">
      <c r="S43" s="6">
        <v>0.5</v>
      </c>
      <c r="T43" s="34">
        <v>2463</v>
      </c>
      <c r="U43" s="48">
        <v>2634</v>
      </c>
      <c r="V43" s="34">
        <v>2863</v>
      </c>
      <c r="W43" s="48">
        <v>2797</v>
      </c>
      <c r="X43" s="34">
        <v>3665</v>
      </c>
      <c r="Z43" s="10"/>
      <c r="AG43" s="10"/>
      <c r="AH43" s="35"/>
      <c r="AI43" s="35"/>
      <c r="AK43" s="24" t="s">
        <v>29</v>
      </c>
      <c r="AL43" s="4" t="s">
        <v>30</v>
      </c>
      <c r="AM43" s="4">
        <v>2</v>
      </c>
      <c r="AN43" s="4" t="s">
        <v>30</v>
      </c>
      <c r="AO43" s="4">
        <v>2</v>
      </c>
      <c r="AP43" s="4" t="s">
        <v>30</v>
      </c>
      <c r="AQ43" s="4">
        <v>2</v>
      </c>
      <c r="AR43" s="4" t="s">
        <v>30</v>
      </c>
      <c r="AS43" s="4">
        <v>2</v>
      </c>
      <c r="AT43" s="4" t="s">
        <v>30</v>
      </c>
      <c r="AU43" s="4">
        <v>2</v>
      </c>
    </row>
    <row r="44" spans="1:51">
      <c r="S44" s="6">
        <v>1</v>
      </c>
      <c r="T44" s="34">
        <v>2602</v>
      </c>
      <c r="U44" s="48">
        <v>2531</v>
      </c>
      <c r="V44" s="34">
        <v>3025</v>
      </c>
      <c r="W44" s="48">
        <v>3185</v>
      </c>
      <c r="X44" s="34">
        <v>3958</v>
      </c>
      <c r="Z44" s="10"/>
      <c r="AG44" s="10"/>
      <c r="AH44" s="35"/>
      <c r="AI44" s="35"/>
      <c r="AK44" s="6">
        <v>0</v>
      </c>
      <c r="AL44" s="12">
        <v>660.1652258654226</v>
      </c>
      <c r="AM44" s="12">
        <v>1113.9064098554231</v>
      </c>
      <c r="AN44" s="47">
        <v>715.58571613335118</v>
      </c>
      <c r="AO44" s="47">
        <v>813.09755090558065</v>
      </c>
      <c r="AP44" s="12">
        <v>651.85289795951303</v>
      </c>
      <c r="AQ44" s="12">
        <v>986.63627075874626</v>
      </c>
      <c r="AR44" s="47">
        <v>576.25419095312918</v>
      </c>
      <c r="AS44" s="47">
        <v>690.18841809529272</v>
      </c>
      <c r="AT44" s="12">
        <v>693.98911533673504</v>
      </c>
      <c r="AU44" s="12">
        <v>1105.0842140084851</v>
      </c>
    </row>
    <row r="45" spans="1:51">
      <c r="A45" s="1" t="s">
        <v>63</v>
      </c>
      <c r="B45" s="8" t="s">
        <v>54</v>
      </c>
      <c r="D45" s="8" t="s">
        <v>18</v>
      </c>
      <c r="F45" s="8" t="s">
        <v>19</v>
      </c>
      <c r="H45" s="8" t="s">
        <v>20</v>
      </c>
      <c r="J45" s="8" t="s">
        <v>21</v>
      </c>
      <c r="M45" s="29" t="s">
        <v>34</v>
      </c>
      <c r="N45" s="29"/>
      <c r="W45" s="11"/>
      <c r="X45" s="11"/>
      <c r="Y45" s="10"/>
      <c r="Z45" s="10"/>
      <c r="AA45" s="10"/>
      <c r="AB45" s="10"/>
      <c r="AC45" s="28"/>
      <c r="AD45" s="28"/>
      <c r="AE45" s="28"/>
      <c r="AF45" s="35"/>
      <c r="AG45" s="35"/>
      <c r="AH45" s="35"/>
      <c r="AI45" s="35"/>
      <c r="AK45" s="6">
        <v>0.05</v>
      </c>
      <c r="AL45" s="12">
        <v>1092.5590875793932</v>
      </c>
      <c r="AM45" s="12">
        <v>1507.3123877466253</v>
      </c>
      <c r="AN45" s="47">
        <v>1068.7995231731629</v>
      </c>
      <c r="AO45" s="47">
        <v>1383.7513758982989</v>
      </c>
      <c r="AP45" s="12">
        <v>1309.6333672992225</v>
      </c>
      <c r="AQ45" s="12">
        <v>1869.8447278009471</v>
      </c>
      <c r="AR45" s="47">
        <v>923.54169319253742</v>
      </c>
      <c r="AS45" s="47">
        <v>1075.8691519311369</v>
      </c>
      <c r="AT45" s="12">
        <v>1159.5638451925333</v>
      </c>
      <c r="AU45" s="12">
        <v>1594.106107293667</v>
      </c>
    </row>
    <row r="46" spans="1:51">
      <c r="A46" s="24" t="s">
        <v>29</v>
      </c>
      <c r="B46" s="4" t="s">
        <v>30</v>
      </c>
      <c r="C46" s="4">
        <v>2</v>
      </c>
      <c r="D46" s="4" t="s">
        <v>30</v>
      </c>
      <c r="E46" s="4">
        <v>2</v>
      </c>
      <c r="F46" s="4" t="s">
        <v>30</v>
      </c>
      <c r="G46" s="4">
        <v>2</v>
      </c>
      <c r="H46" s="4" t="s">
        <v>30</v>
      </c>
      <c r="I46" s="4">
        <v>2</v>
      </c>
      <c r="J46" s="4" t="s">
        <v>30</v>
      </c>
      <c r="K46" s="4">
        <v>2</v>
      </c>
      <c r="M46" s="29" t="s">
        <v>45</v>
      </c>
      <c r="N46" s="29"/>
      <c r="U46" s="34"/>
      <c r="W46" s="34"/>
      <c r="Y46" s="34"/>
      <c r="AA46" s="34"/>
      <c r="AC46" s="28"/>
      <c r="AD46" s="28"/>
      <c r="AE46" s="28"/>
      <c r="AF46" s="35"/>
      <c r="AG46" s="35"/>
      <c r="AH46" s="35"/>
      <c r="AI46" s="35"/>
      <c r="AK46" s="6">
        <v>0.1</v>
      </c>
      <c r="AL46" s="12">
        <v>1299.5876942634652</v>
      </c>
      <c r="AM46" s="12">
        <v>1331.6123221057803</v>
      </c>
      <c r="AN46" s="47">
        <v>1242.6050941361252</v>
      </c>
      <c r="AO46" s="47">
        <v>2005.1958429319736</v>
      </c>
      <c r="AP46" s="12">
        <v>1384.9988804182767</v>
      </c>
      <c r="AQ46" s="12">
        <v>1856.2154460094785</v>
      </c>
      <c r="AR46" s="47">
        <v>1071.7088312900962</v>
      </c>
      <c r="AS46" s="47">
        <v>1575.1488390820023</v>
      </c>
      <c r="AT46" s="12">
        <v>1513.430664772929</v>
      </c>
      <c r="AU46" s="12">
        <v>2043.8997097616243</v>
      </c>
    </row>
    <row r="47" spans="1:51">
      <c r="A47" s="6">
        <v>0</v>
      </c>
      <c r="B47" s="12">
        <v>1015.2520400330479</v>
      </c>
      <c r="C47" s="12">
        <v>1023.7818392771595</v>
      </c>
      <c r="D47" s="43">
        <v>1015.3754065107098</v>
      </c>
      <c r="E47" s="43">
        <v>1079.3298777685848</v>
      </c>
      <c r="F47" s="12">
        <v>990.13343667720778</v>
      </c>
      <c r="G47" s="12">
        <v>985.94843177227483</v>
      </c>
      <c r="H47" s="43">
        <v>892.79560701145249</v>
      </c>
      <c r="I47" s="43">
        <v>849.98609175292745</v>
      </c>
      <c r="J47" s="12">
        <v>1123.1462093844232</v>
      </c>
      <c r="K47" s="12">
        <v>1041.5325606933795</v>
      </c>
      <c r="M47" s="29" t="s">
        <v>35</v>
      </c>
      <c r="N47" s="29"/>
      <c r="U47" s="34"/>
      <c r="W47" s="34"/>
      <c r="Y47" s="34"/>
      <c r="AA47" s="34"/>
      <c r="AC47" s="28"/>
      <c r="AD47" s="28"/>
      <c r="AE47" s="28"/>
      <c r="AF47" s="35"/>
      <c r="AG47" s="35"/>
      <c r="AH47" s="35"/>
      <c r="AI47" s="35"/>
      <c r="AK47" s="6">
        <v>0.2</v>
      </c>
      <c r="AL47" s="12">
        <v>1706.0368134402643</v>
      </c>
      <c r="AM47" s="12">
        <v>1933.6659114978117</v>
      </c>
      <c r="AN47" s="47">
        <v>1970.6300902032315</v>
      </c>
      <c r="AO47" s="47">
        <v>2633.2888613920099</v>
      </c>
      <c r="AP47" s="12">
        <v>1770.6302500168483</v>
      </c>
      <c r="AQ47" s="12">
        <v>2045.5975601031932</v>
      </c>
      <c r="AR47" s="47">
        <v>1644.8923313644796</v>
      </c>
      <c r="AS47" s="47">
        <v>2268.7206746781044</v>
      </c>
      <c r="AT47" s="12">
        <v>2249.7182567015116</v>
      </c>
      <c r="AU47" s="12">
        <v>2744.4344384003321</v>
      </c>
    </row>
    <row r="48" spans="1:51">
      <c r="A48" s="6">
        <v>0.05</v>
      </c>
      <c r="B48" s="12">
        <v>1434.8078813884472</v>
      </c>
      <c r="C48" s="12">
        <v>1540.8512944682823</v>
      </c>
      <c r="D48" s="43">
        <v>1402.3011132884506</v>
      </c>
      <c r="E48" s="43">
        <v>1402.2382883878608</v>
      </c>
      <c r="F48" s="12">
        <v>1537.542671128007</v>
      </c>
      <c r="G48" s="12">
        <v>1601.1929306744689</v>
      </c>
      <c r="H48" s="43">
        <v>1427.5600505649884</v>
      </c>
      <c r="I48" s="43">
        <v>1491.2740920211018</v>
      </c>
      <c r="J48" s="12">
        <v>1464.5625290330618</v>
      </c>
      <c r="K48" s="12">
        <v>1503.6933014615561</v>
      </c>
      <c r="M48" s="29" t="s">
        <v>36</v>
      </c>
      <c r="N48" s="29"/>
      <c r="U48" s="34"/>
      <c r="W48" s="34"/>
      <c r="Y48" s="34"/>
      <c r="AA48" s="34"/>
      <c r="AK48" s="6">
        <v>0.5</v>
      </c>
      <c r="AL48" s="12">
        <v>2167.4912939569494</v>
      </c>
      <c r="AM48" s="12">
        <v>2807.8359525402057</v>
      </c>
      <c r="AN48" s="47">
        <v>2209.5959428211936</v>
      </c>
      <c r="AO48" s="47">
        <v>3350.0667111627995</v>
      </c>
      <c r="AP48" s="12">
        <v>2522.1485935891369</v>
      </c>
      <c r="AQ48" s="12">
        <v>3011.5996877229054</v>
      </c>
      <c r="AR48" s="47">
        <v>2164.1425405172963</v>
      </c>
      <c r="AS48" s="47">
        <v>3047.5272510827826</v>
      </c>
      <c r="AT48" s="12">
        <v>3097.3449291595252</v>
      </c>
      <c r="AU48" s="12">
        <v>4041.353189241207</v>
      </c>
    </row>
    <row r="49" spans="1:47">
      <c r="A49" s="6">
        <v>0.1</v>
      </c>
      <c r="B49" s="12">
        <v>1946.3812276770293</v>
      </c>
      <c r="C49" s="12">
        <v>1996.1656989273365</v>
      </c>
      <c r="D49" s="43">
        <v>1680.1411284852122</v>
      </c>
      <c r="E49" s="43">
        <v>1754.8519940470935</v>
      </c>
      <c r="F49" s="12">
        <v>1793.5419735829512</v>
      </c>
      <c r="G49" s="12">
        <v>1756.5508083613904</v>
      </c>
      <c r="H49" s="43">
        <v>1794.8959802984953</v>
      </c>
      <c r="I49" s="43">
        <v>1862.2262658921204</v>
      </c>
      <c r="J49" s="12">
        <v>1808.007605372474</v>
      </c>
      <c r="K49" s="12">
        <v>1808.0652022701104</v>
      </c>
      <c r="M49" s="29" t="s">
        <v>37</v>
      </c>
      <c r="N49" s="29"/>
      <c r="U49" s="34"/>
      <c r="W49" s="34"/>
      <c r="Y49" s="34"/>
      <c r="AA49" s="34"/>
      <c r="AK49" s="6">
        <v>1</v>
      </c>
      <c r="AL49" s="12">
        <v>2540.6865495884872</v>
      </c>
      <c r="AM49" s="12">
        <v>2961.1103308472652</v>
      </c>
      <c r="AN49" s="47">
        <v>2689.291839181973</v>
      </c>
      <c r="AO49" s="47">
        <v>3850.3977746261894</v>
      </c>
      <c r="AP49" s="12">
        <v>2466.7088776737269</v>
      </c>
      <c r="AQ49" s="12">
        <v>3181.4705071036115</v>
      </c>
      <c r="AR49" s="47">
        <v>2240.9897830081622</v>
      </c>
      <c r="AS49" s="47">
        <v>3011.1260116770532</v>
      </c>
      <c r="AT49" s="12">
        <v>3221.4633051073711</v>
      </c>
      <c r="AU49" s="12">
        <v>4257.5064200395045</v>
      </c>
    </row>
    <row r="50" spans="1:47">
      <c r="A50" s="6">
        <v>0.2</v>
      </c>
      <c r="B50" s="12">
        <v>2043.0807571674002</v>
      </c>
      <c r="C50" s="12">
        <v>2389.4556672845065</v>
      </c>
      <c r="D50" s="43">
        <v>1890.4109138510973</v>
      </c>
      <c r="E50" s="43">
        <v>1884.8304834658998</v>
      </c>
      <c r="F50" s="12">
        <v>2204.300981667388</v>
      </c>
      <c r="G50" s="12">
        <v>1981.5341383170689</v>
      </c>
      <c r="H50" s="43">
        <v>2318.1987120652898</v>
      </c>
      <c r="I50" s="43">
        <v>2118.2918012246423</v>
      </c>
      <c r="J50" s="12">
        <v>2016.831531609741</v>
      </c>
      <c r="K50" s="12">
        <v>1975.0493986007682</v>
      </c>
      <c r="U50" s="34"/>
      <c r="W50" s="34"/>
      <c r="Y50" s="34"/>
      <c r="AA50" s="34"/>
    </row>
    <row r="51" spans="1:47">
      <c r="A51" s="6">
        <v>0.5</v>
      </c>
      <c r="B51" s="12">
        <v>2517.0068089790379</v>
      </c>
      <c r="C51" s="12">
        <v>2888.4426987868651</v>
      </c>
      <c r="D51" s="43">
        <v>2341.6885790266647</v>
      </c>
      <c r="E51" s="43">
        <v>2364.616102079226</v>
      </c>
      <c r="F51" s="12">
        <v>2582.5729358825379</v>
      </c>
      <c r="G51" s="12">
        <v>2587.1487682850998</v>
      </c>
      <c r="H51" s="43">
        <v>2625.7482803679973</v>
      </c>
      <c r="I51" s="43">
        <v>2566.0593658264338</v>
      </c>
      <c r="J51" s="12">
        <v>2352.4152229973029</v>
      </c>
      <c r="K51" s="12">
        <v>2308.1713515501278</v>
      </c>
      <c r="U51" s="34"/>
      <c r="W51" s="34"/>
      <c r="Y51" s="34"/>
      <c r="AA51" s="34"/>
    </row>
    <row r="52" spans="1:47">
      <c r="A52" s="6">
        <v>1</v>
      </c>
      <c r="B52" s="12">
        <v>2726.8519285294633</v>
      </c>
      <c r="C52" s="12">
        <v>3090.5846785935305</v>
      </c>
      <c r="D52" s="43">
        <v>2178.495167068384</v>
      </c>
      <c r="E52" s="43">
        <v>2185.4987835198699</v>
      </c>
      <c r="F52" s="12">
        <v>2587.5322733590906</v>
      </c>
      <c r="G52" s="12">
        <v>2479.0032593595192</v>
      </c>
      <c r="H52" s="43">
        <v>2560.9754622514492</v>
      </c>
      <c r="I52" s="43">
        <v>2865.068894635544</v>
      </c>
      <c r="J52" s="12">
        <v>2162.7435326811205</v>
      </c>
      <c r="K52" s="12">
        <v>2217.2911759382446</v>
      </c>
    </row>
  </sheetData>
  <mergeCells count="22">
    <mergeCell ref="AX40:AY40"/>
    <mergeCell ref="AJ35:AJ36"/>
    <mergeCell ref="A28:B28"/>
    <mergeCell ref="A34:A35"/>
    <mergeCell ref="A36:A37"/>
    <mergeCell ref="AX16:AY16"/>
    <mergeCell ref="AX28:AY28"/>
    <mergeCell ref="AJ17:AK17"/>
    <mergeCell ref="AJ29:AK29"/>
    <mergeCell ref="AJ33:AJ34"/>
    <mergeCell ref="A16:B16"/>
    <mergeCell ref="O40:Q40"/>
    <mergeCell ref="AG13:AH13"/>
    <mergeCell ref="S14:T14"/>
    <mergeCell ref="AG23:AH23"/>
    <mergeCell ref="S24:T24"/>
    <mergeCell ref="S29:S30"/>
    <mergeCell ref="S31:S32"/>
    <mergeCell ref="AG32:AH32"/>
    <mergeCell ref="AH35:AI35"/>
    <mergeCell ref="O15:Q15"/>
    <mergeCell ref="O27:Q27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8"/>
  <sheetViews>
    <sheetView topLeftCell="AG17" workbookViewId="0">
      <selection activeCell="AK30" sqref="AK30"/>
    </sheetView>
  </sheetViews>
  <sheetFormatPr baseColWidth="10" defaultRowHeight="15" x14ac:dyDescent="0"/>
  <cols>
    <col min="1" max="1" width="14.6640625" customWidth="1"/>
    <col min="15" max="15" width="12.6640625" customWidth="1"/>
    <col min="18" max="18" width="12.33203125" customWidth="1"/>
    <col min="32" max="32" width="12.5" customWidth="1"/>
    <col min="35" max="35" width="13.6640625" customWidth="1"/>
    <col min="49" max="49" width="13.33203125" customWidth="1"/>
    <col min="50" max="50" width="12.83203125" customWidth="1"/>
  </cols>
  <sheetData>
    <row r="1" spans="1:51">
      <c r="S1" s="1"/>
      <c r="T1" s="1" t="s">
        <v>32</v>
      </c>
      <c r="U1" s="1"/>
      <c r="AI1" s="1"/>
      <c r="AJ1" s="39" t="s">
        <v>41</v>
      </c>
      <c r="AK1" s="29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</row>
    <row r="2" spans="1:51">
      <c r="B2" s="1"/>
      <c r="C2" s="1" t="s">
        <v>0</v>
      </c>
      <c r="D2" s="1"/>
      <c r="S2" s="1"/>
      <c r="T2" s="2">
        <v>42984</v>
      </c>
      <c r="U2" s="1"/>
      <c r="AI2" s="1"/>
      <c r="AJ2" s="29" t="s">
        <v>70</v>
      </c>
      <c r="AK2" s="29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</row>
    <row r="3" spans="1:51">
      <c r="B3" s="1"/>
      <c r="C3" s="2">
        <v>42997</v>
      </c>
      <c r="D3" s="1"/>
      <c r="S3" s="1"/>
      <c r="T3" s="1" t="s">
        <v>70</v>
      </c>
      <c r="U3" s="1"/>
      <c r="X3" s="23"/>
      <c r="Y3" s="23" t="s">
        <v>40</v>
      </c>
      <c r="Z3" s="23"/>
      <c r="AI3" s="1"/>
      <c r="AJ3" s="40">
        <v>42979</v>
      </c>
      <c r="AK3" s="29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</row>
    <row r="4" spans="1:51">
      <c r="B4" s="1"/>
      <c r="C4" s="1" t="s">
        <v>70</v>
      </c>
      <c r="D4" s="1"/>
      <c r="G4" s="23"/>
      <c r="H4" s="23" t="s">
        <v>28</v>
      </c>
      <c r="I4" s="23"/>
      <c r="AJ4" s="28"/>
      <c r="AK4" s="28"/>
      <c r="AL4" s="28"/>
      <c r="AM4" s="28"/>
      <c r="AN4" s="28"/>
      <c r="AO4" s="23"/>
      <c r="AP4" s="23" t="s">
        <v>46</v>
      </c>
      <c r="AQ4" s="23"/>
      <c r="AR4" s="28"/>
      <c r="AS4" s="28"/>
      <c r="AT4" s="28"/>
      <c r="AU4" s="28"/>
      <c r="AV4" s="28"/>
      <c r="AW4" s="28"/>
      <c r="AX4" s="35"/>
    </row>
    <row r="5" spans="1:51">
      <c r="AW5" s="28"/>
      <c r="AX5" s="35"/>
    </row>
    <row r="6" spans="1:51">
      <c r="T6" s="17"/>
      <c r="U6" s="17"/>
      <c r="V6" s="17"/>
      <c r="W6" s="17" t="s">
        <v>14</v>
      </c>
      <c r="X6" s="17"/>
      <c r="Y6" s="17"/>
      <c r="Z6" s="18"/>
      <c r="AA6" s="18"/>
      <c r="AB6" s="18"/>
      <c r="AC6" s="18" t="s">
        <v>15</v>
      </c>
      <c r="AD6" s="18"/>
      <c r="AE6" s="18"/>
      <c r="AW6" s="35"/>
      <c r="AX6" s="35"/>
    </row>
    <row r="7" spans="1:51">
      <c r="C7" s="17"/>
      <c r="D7" s="17"/>
      <c r="E7" s="17"/>
      <c r="F7" s="17" t="s">
        <v>14</v>
      </c>
      <c r="G7" s="17"/>
      <c r="H7" s="17"/>
      <c r="I7" s="18"/>
      <c r="J7" s="18"/>
      <c r="K7" s="18"/>
      <c r="L7" s="18" t="s">
        <v>15</v>
      </c>
      <c r="M7" s="18"/>
      <c r="N7" s="18"/>
      <c r="R7" s="22" t="s">
        <v>13</v>
      </c>
      <c r="S7" s="3" t="s">
        <v>3</v>
      </c>
      <c r="T7" s="3">
        <v>1</v>
      </c>
      <c r="U7" s="3">
        <v>2</v>
      </c>
      <c r="V7" s="3">
        <v>3</v>
      </c>
      <c r="W7" s="3">
        <v>4</v>
      </c>
      <c r="X7" s="3">
        <v>5</v>
      </c>
      <c r="Y7" s="3">
        <v>6</v>
      </c>
      <c r="Z7" s="3">
        <v>7</v>
      </c>
      <c r="AA7" s="3">
        <v>8</v>
      </c>
      <c r="AB7" s="3">
        <v>9</v>
      </c>
      <c r="AC7" s="3">
        <v>10</v>
      </c>
      <c r="AD7" s="3">
        <v>11</v>
      </c>
      <c r="AE7" s="3">
        <v>12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35"/>
      <c r="AX7" s="35"/>
    </row>
    <row r="8" spans="1:51">
      <c r="A8" s="22" t="s">
        <v>13</v>
      </c>
      <c r="B8" s="3" t="s">
        <v>3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  <c r="R8" s="22" t="s">
        <v>71</v>
      </c>
      <c r="S8" s="3" t="s">
        <v>4</v>
      </c>
      <c r="T8" s="15">
        <v>0.38249999284744263</v>
      </c>
      <c r="U8" s="15">
        <v>0.37979999184608459</v>
      </c>
      <c r="V8" s="15">
        <v>0.34569999575614929</v>
      </c>
      <c r="W8" s="15">
        <v>0.40669998526573181</v>
      </c>
      <c r="X8" s="15">
        <v>0.33950001001358032</v>
      </c>
      <c r="Y8" s="15">
        <v>0.38289999961853027</v>
      </c>
      <c r="Z8" s="16">
        <v>0.37839999794960022</v>
      </c>
      <c r="AA8" s="16">
        <v>0.36030000448226929</v>
      </c>
      <c r="AB8" s="16">
        <v>0.36460000276565552</v>
      </c>
      <c r="AC8" s="16">
        <v>0.58660000562667847</v>
      </c>
      <c r="AD8" s="16">
        <v>0.39629998803138733</v>
      </c>
      <c r="AE8" s="16">
        <v>0.40549999475479126</v>
      </c>
      <c r="AF8" t="s">
        <v>17</v>
      </c>
      <c r="AI8" s="22" t="s">
        <v>13</v>
      </c>
      <c r="AJ8" s="30" t="s">
        <v>3</v>
      </c>
      <c r="AK8" s="30">
        <v>1</v>
      </c>
      <c r="AL8" s="30">
        <v>2</v>
      </c>
      <c r="AM8" s="30">
        <v>3</v>
      </c>
      <c r="AN8" s="30">
        <v>4</v>
      </c>
      <c r="AO8" s="30">
        <v>5</v>
      </c>
      <c r="AP8" s="30">
        <v>6</v>
      </c>
      <c r="AQ8" s="30">
        <v>7</v>
      </c>
      <c r="AR8" s="30">
        <v>8</v>
      </c>
      <c r="AS8" s="30">
        <v>9</v>
      </c>
      <c r="AT8" s="30">
        <v>10</v>
      </c>
      <c r="AU8" s="30">
        <v>11</v>
      </c>
      <c r="AV8" s="30">
        <v>12</v>
      </c>
      <c r="AW8" s="35"/>
      <c r="AX8" s="35"/>
    </row>
    <row r="9" spans="1:51">
      <c r="A9" s="22" t="s">
        <v>69</v>
      </c>
      <c r="B9" s="3" t="s">
        <v>4</v>
      </c>
      <c r="C9" s="15">
        <v>0.83319997787475586</v>
      </c>
      <c r="D9" s="15">
        <v>0.84140002727508545</v>
      </c>
      <c r="E9" s="15">
        <v>0.85949999094009399</v>
      </c>
      <c r="F9" s="15">
        <v>0.84789997339248657</v>
      </c>
      <c r="G9" s="15">
        <v>0.86540001630783081</v>
      </c>
      <c r="H9" s="15">
        <v>0.8442000150680542</v>
      </c>
      <c r="I9" s="16">
        <v>0.87070000171661377</v>
      </c>
      <c r="J9" s="16">
        <v>0.9254000186920166</v>
      </c>
      <c r="K9" s="16">
        <v>0.86769998073577881</v>
      </c>
      <c r="L9" s="16">
        <v>0.86720001697540283</v>
      </c>
      <c r="M9" s="16">
        <v>0.87349998950958252</v>
      </c>
      <c r="N9" s="16">
        <v>0.85119998455047607</v>
      </c>
      <c r="O9" t="s">
        <v>17</v>
      </c>
      <c r="R9" s="22"/>
      <c r="S9" s="3" t="s">
        <v>5</v>
      </c>
      <c r="T9" s="15">
        <v>0.37569999694824219</v>
      </c>
      <c r="U9" s="15">
        <v>0.26570001244544983</v>
      </c>
      <c r="V9" s="15">
        <v>0.32580000162124634</v>
      </c>
      <c r="W9" s="15">
        <v>0.35589998960494995</v>
      </c>
      <c r="X9" s="15">
        <v>0.36439999938011169</v>
      </c>
      <c r="Y9" s="15">
        <v>0.28459998965263367</v>
      </c>
      <c r="Z9" s="16">
        <v>0.30579999089241028</v>
      </c>
      <c r="AA9" s="16">
        <v>0.25519999861717224</v>
      </c>
      <c r="AB9" s="16">
        <v>0.26930001378059387</v>
      </c>
      <c r="AC9" s="16">
        <v>0.28020000457763672</v>
      </c>
      <c r="AD9" s="16">
        <v>0.30570000410079956</v>
      </c>
      <c r="AE9" s="16">
        <v>0.22139999270439148</v>
      </c>
      <c r="AF9" t="s">
        <v>18</v>
      </c>
      <c r="AI9" s="22" t="s">
        <v>64</v>
      </c>
      <c r="AJ9" s="30" t="s">
        <v>4</v>
      </c>
      <c r="AK9" s="14">
        <v>0.72320002317428589</v>
      </c>
      <c r="AL9" s="14">
        <v>0.87730002403259277</v>
      </c>
      <c r="AM9" s="14">
        <v>0.82020002603530884</v>
      </c>
      <c r="AN9" s="14">
        <v>0.84450000524520874</v>
      </c>
      <c r="AO9" s="14">
        <v>0.83459997177124023</v>
      </c>
      <c r="AP9" s="14">
        <v>0.82760000228881836</v>
      </c>
      <c r="AQ9" s="13">
        <v>0.743399977684021</v>
      </c>
      <c r="AR9" s="13">
        <v>0.82529997825622559</v>
      </c>
      <c r="AS9" s="13">
        <v>0.83149999380111694</v>
      </c>
      <c r="AT9" s="13">
        <v>0.7840999960899353</v>
      </c>
      <c r="AU9" s="13">
        <v>0.77730000019073486</v>
      </c>
      <c r="AV9" s="13">
        <v>0.78100001811981201</v>
      </c>
      <c r="AW9" t="s">
        <v>17</v>
      </c>
      <c r="AX9" t="s">
        <v>18</v>
      </c>
    </row>
    <row r="10" spans="1:51">
      <c r="A10" s="22"/>
      <c r="B10" s="3" t="s">
        <v>5</v>
      </c>
      <c r="C10" s="15">
        <v>0.88499999046325684</v>
      </c>
      <c r="D10" s="15">
        <v>0.88330000638961792</v>
      </c>
      <c r="E10" s="15">
        <v>0.91900002956390381</v>
      </c>
      <c r="F10" s="15">
        <v>0.89550000429153442</v>
      </c>
      <c r="G10" s="15">
        <v>0.9538000226020813</v>
      </c>
      <c r="H10" s="15">
        <v>0.86309999227523804</v>
      </c>
      <c r="I10" s="16">
        <v>0.88550001382827759</v>
      </c>
      <c r="J10" s="16">
        <v>0.86989998817443848</v>
      </c>
      <c r="K10" s="16">
        <v>0.88129997253417969</v>
      </c>
      <c r="L10" s="16">
        <v>0.89120000600814819</v>
      </c>
      <c r="M10" s="16">
        <v>0.89509999752044678</v>
      </c>
      <c r="N10" s="16">
        <v>0.89950001239776611</v>
      </c>
      <c r="O10" t="s">
        <v>18</v>
      </c>
      <c r="R10" s="22"/>
      <c r="S10" s="3" t="s">
        <v>6</v>
      </c>
      <c r="T10" s="15">
        <v>0.31790000200271606</v>
      </c>
      <c r="U10" s="15">
        <v>0.26750001311302185</v>
      </c>
      <c r="V10" s="15">
        <v>0.3107999861240387</v>
      </c>
      <c r="W10" s="15">
        <v>0.29649999737739563</v>
      </c>
      <c r="X10" s="15">
        <v>0.38190001249313354</v>
      </c>
      <c r="Y10" s="15">
        <v>0.30410000681877136</v>
      </c>
      <c r="Z10" s="16">
        <v>0.34549999237060547</v>
      </c>
      <c r="AA10" s="16">
        <v>0.31610000133514404</v>
      </c>
      <c r="AB10" s="16">
        <v>0.29469999670982361</v>
      </c>
      <c r="AC10" s="16">
        <v>0.25830000638961792</v>
      </c>
      <c r="AD10" s="16">
        <v>0.3596000075340271</v>
      </c>
      <c r="AE10" s="16">
        <v>0.30680000782012939</v>
      </c>
      <c r="AF10" t="s">
        <v>19</v>
      </c>
      <c r="AI10" s="22"/>
      <c r="AJ10" s="30" t="s">
        <v>5</v>
      </c>
      <c r="AK10" s="13">
        <v>0.67030000686645508</v>
      </c>
      <c r="AL10" s="13">
        <v>0.78210002183914185</v>
      </c>
      <c r="AM10" s="13">
        <v>0.75520002841949463</v>
      </c>
      <c r="AN10" s="13">
        <v>0.77149999141693115</v>
      </c>
      <c r="AO10" s="13">
        <v>0.77640002965927124</v>
      </c>
      <c r="AP10" s="13">
        <v>0.76410001516342163</v>
      </c>
      <c r="AQ10" s="14">
        <v>0.80210000276565552</v>
      </c>
      <c r="AR10" s="14">
        <v>0.87339997291564941</v>
      </c>
      <c r="AS10" s="14">
        <v>0.80159997940063477</v>
      </c>
      <c r="AT10" s="14">
        <v>0.85130000114440918</v>
      </c>
      <c r="AU10" s="14">
        <v>0.85589998960494995</v>
      </c>
      <c r="AV10" s="14">
        <v>0.84280002117156982</v>
      </c>
      <c r="AW10" t="s">
        <v>19</v>
      </c>
      <c r="AX10" t="s">
        <v>20</v>
      </c>
    </row>
    <row r="11" spans="1:51">
      <c r="A11" s="22"/>
      <c r="B11" s="3" t="s">
        <v>6</v>
      </c>
      <c r="C11" s="15">
        <v>0.92269998788833618</v>
      </c>
      <c r="D11" s="15">
        <v>0.90770000219345093</v>
      </c>
      <c r="E11" s="15">
        <v>0.92470002174377441</v>
      </c>
      <c r="F11" s="15">
        <v>0.91030001640319824</v>
      </c>
      <c r="G11" s="15">
        <v>0.94090002775192261</v>
      </c>
      <c r="H11" s="15">
        <v>0.89899998903274536</v>
      </c>
      <c r="I11" s="16">
        <v>0.87449997663497925</v>
      </c>
      <c r="J11" s="16">
        <v>0.90700000524520874</v>
      </c>
      <c r="K11" s="16">
        <v>0.90030002593994141</v>
      </c>
      <c r="L11" s="16">
        <v>1.0503000020980835</v>
      </c>
      <c r="M11" s="16">
        <v>0.91299998760223389</v>
      </c>
      <c r="N11" s="16">
        <v>0.92760002613067627</v>
      </c>
      <c r="O11" t="s">
        <v>19</v>
      </c>
      <c r="R11" s="22"/>
      <c r="S11" s="3" t="s">
        <v>7</v>
      </c>
      <c r="T11" s="15">
        <v>0.2720000147819519</v>
      </c>
      <c r="U11" s="15">
        <v>0.28310000896453857</v>
      </c>
      <c r="V11" s="15">
        <v>0.29019999504089355</v>
      </c>
      <c r="W11" s="15">
        <v>0.22089999914169312</v>
      </c>
      <c r="X11" s="15">
        <v>0.20469999313354492</v>
      </c>
      <c r="Y11" s="15">
        <v>0.20290000736713409</v>
      </c>
      <c r="Z11" s="16">
        <v>0.23819999396800995</v>
      </c>
      <c r="AA11" s="16">
        <v>0.289000004529953</v>
      </c>
      <c r="AB11" s="16">
        <v>0.30959999561309814</v>
      </c>
      <c r="AC11" s="16">
        <v>0.27340000867843628</v>
      </c>
      <c r="AD11" s="16">
        <v>0.27880001068115234</v>
      </c>
      <c r="AE11" s="16">
        <v>0.20280000567436218</v>
      </c>
      <c r="AF11" t="s">
        <v>20</v>
      </c>
      <c r="AI11" s="22"/>
      <c r="AJ11" s="30" t="s">
        <v>6</v>
      </c>
      <c r="AK11" s="14">
        <v>0.72280001640319824</v>
      </c>
      <c r="AL11" s="14">
        <v>0.82270002365112305</v>
      </c>
      <c r="AM11" s="14">
        <v>0.82010000944137573</v>
      </c>
      <c r="AN11" s="14">
        <v>0.81889998912811279</v>
      </c>
      <c r="AO11" s="14">
        <v>0.82929998636245728</v>
      </c>
      <c r="AP11" s="14">
        <v>0.84350001811981201</v>
      </c>
      <c r="AQ11" s="13">
        <v>0.87459999322891235</v>
      </c>
      <c r="AR11" s="13">
        <v>1.0601999759674072</v>
      </c>
      <c r="AS11" s="13">
        <v>1.0688999891281128</v>
      </c>
      <c r="AT11" s="13">
        <v>1.0670000314712524</v>
      </c>
      <c r="AU11" s="13">
        <v>1.0486999750137329</v>
      </c>
      <c r="AV11" s="13">
        <v>0.99559998512268066</v>
      </c>
      <c r="AW11" t="s">
        <v>21</v>
      </c>
      <c r="AX11" s="35"/>
    </row>
    <row r="12" spans="1:51">
      <c r="A12" s="22"/>
      <c r="B12" s="3" t="s">
        <v>7</v>
      </c>
      <c r="C12" s="15">
        <v>0.85930001735687256</v>
      </c>
      <c r="D12" s="15">
        <v>0.90490001440048218</v>
      </c>
      <c r="E12" s="15">
        <v>0.84729999303817749</v>
      </c>
      <c r="F12" s="15">
        <v>0.82990002632141113</v>
      </c>
      <c r="G12" s="15">
        <v>0.82920002937316895</v>
      </c>
      <c r="H12" s="15">
        <v>0.86349999904632568</v>
      </c>
      <c r="I12" s="16">
        <v>0.83099997043609619</v>
      </c>
      <c r="J12" s="16">
        <v>0.88489997386932373</v>
      </c>
      <c r="K12" s="16">
        <v>0.85430002212524414</v>
      </c>
      <c r="L12" s="16">
        <v>0.88690000772476196</v>
      </c>
      <c r="M12" s="16">
        <v>0.8945000171661377</v>
      </c>
      <c r="N12" s="16">
        <v>0.83389997482299805</v>
      </c>
      <c r="O12" t="s">
        <v>20</v>
      </c>
      <c r="R12" s="22"/>
      <c r="S12" s="3" t="s">
        <v>8</v>
      </c>
      <c r="T12" s="15">
        <v>0.31999999284744263</v>
      </c>
      <c r="U12" s="15">
        <v>0.35199999809265137</v>
      </c>
      <c r="V12" s="15">
        <v>0.2281000018119812</v>
      </c>
      <c r="W12" s="15">
        <v>0.26399999856948853</v>
      </c>
      <c r="X12" s="15">
        <v>0.27849999070167542</v>
      </c>
      <c r="Y12" s="15">
        <v>0.25630000233650208</v>
      </c>
      <c r="Z12" s="16">
        <v>0.2921999990940094</v>
      </c>
      <c r="AA12" s="16">
        <v>0.25400000810623169</v>
      </c>
      <c r="AB12" s="16">
        <v>0.26589998602867126</v>
      </c>
      <c r="AC12" s="16">
        <v>0.24619999527931213</v>
      </c>
      <c r="AD12" s="16">
        <v>0.27959999442100525</v>
      </c>
      <c r="AE12" s="16">
        <v>0.34630000591278076</v>
      </c>
      <c r="AF12" t="s">
        <v>21</v>
      </c>
      <c r="AI12" s="22"/>
      <c r="AJ12" s="30" t="s">
        <v>7</v>
      </c>
      <c r="AK12" s="51">
        <v>4.7699999064207077E-2</v>
      </c>
      <c r="AL12" s="51">
        <v>4.6700000762939453E-2</v>
      </c>
      <c r="AM12" s="51">
        <v>4.3999999761581421E-2</v>
      </c>
      <c r="AN12" s="51">
        <v>4.4300001114606857E-2</v>
      </c>
      <c r="AO12" s="51">
        <v>4.3400000780820847E-2</v>
      </c>
      <c r="AP12" s="51">
        <v>4.3200001120567322E-2</v>
      </c>
      <c r="AQ12" s="51">
        <v>4.479999840259552E-2</v>
      </c>
      <c r="AR12" s="51">
        <v>4.4199999421834946E-2</v>
      </c>
      <c r="AS12" s="51">
        <v>4.7100000083446503E-2</v>
      </c>
      <c r="AT12" s="51">
        <v>5.3899999707937241E-2</v>
      </c>
      <c r="AU12" s="51">
        <v>4.6599999070167542E-2</v>
      </c>
      <c r="AV12" s="51">
        <v>4.3000001460313797E-2</v>
      </c>
      <c r="AW12" s="33" t="s">
        <v>10</v>
      </c>
      <c r="AX12" s="35"/>
    </row>
    <row r="13" spans="1:51">
      <c r="A13" s="22"/>
      <c r="B13" s="3" t="s">
        <v>8</v>
      </c>
      <c r="C13" s="15">
        <v>0.89069998264312744</v>
      </c>
      <c r="D13" s="15">
        <v>0.88499999046325684</v>
      </c>
      <c r="E13" s="15">
        <v>0.88650000095367432</v>
      </c>
      <c r="F13" s="15">
        <v>0.89230000972747803</v>
      </c>
      <c r="G13" s="15">
        <v>0.88419997692108154</v>
      </c>
      <c r="H13" s="15">
        <v>0.88959997892379761</v>
      </c>
      <c r="I13" s="16">
        <v>0.9099000096321106</v>
      </c>
      <c r="J13" s="16">
        <v>0.91930001974105835</v>
      </c>
      <c r="K13" s="16">
        <v>0.87349998950958252</v>
      </c>
      <c r="L13" s="16">
        <v>0.9243999719619751</v>
      </c>
      <c r="M13" s="16">
        <v>0.9408000111579895</v>
      </c>
      <c r="N13" s="16">
        <v>0.93860000371932983</v>
      </c>
      <c r="O13" t="s">
        <v>21</v>
      </c>
      <c r="R13" s="22"/>
      <c r="S13" s="3" t="s">
        <v>9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9">
        <v>4.5600000768899918E-2</v>
      </c>
      <c r="AE13" s="19">
        <v>4.4599998742341995E-2</v>
      </c>
      <c r="AF13" s="20" t="s">
        <v>10</v>
      </c>
      <c r="AK13" s="6">
        <v>0</v>
      </c>
      <c r="AL13" s="6">
        <v>0.05</v>
      </c>
      <c r="AM13" s="6">
        <v>0.1</v>
      </c>
      <c r="AN13" s="6">
        <v>0.2</v>
      </c>
      <c r="AO13" s="6">
        <v>0.5</v>
      </c>
      <c r="AP13" s="6">
        <v>1</v>
      </c>
      <c r="AQ13" s="7">
        <v>0</v>
      </c>
      <c r="AR13" s="7">
        <v>0.05</v>
      </c>
      <c r="AS13" s="7">
        <v>0.1</v>
      </c>
      <c r="AT13" s="7">
        <v>0.2</v>
      </c>
      <c r="AU13" s="7">
        <v>0.5</v>
      </c>
      <c r="AV13" s="7">
        <v>1</v>
      </c>
      <c r="AW13" s="58" t="s">
        <v>22</v>
      </c>
      <c r="AX13" s="58"/>
      <c r="AY13" s="28"/>
    </row>
    <row r="14" spans="1:51">
      <c r="A14" s="22"/>
      <c r="B14" s="3" t="s">
        <v>9</v>
      </c>
      <c r="C14" s="19">
        <v>4.6999998390674591E-2</v>
      </c>
      <c r="D14" s="19">
        <v>4.5899998396635056E-2</v>
      </c>
      <c r="E14" s="19">
        <v>4.6399999409914017E-2</v>
      </c>
      <c r="F14" s="19">
        <v>4.6100001782178879E-2</v>
      </c>
      <c r="G14" s="19">
        <v>4.5499999076128006E-2</v>
      </c>
      <c r="H14" s="19">
        <v>4.6500001102685928E-2</v>
      </c>
      <c r="I14" s="19">
        <v>4.6100001782178879E-2</v>
      </c>
      <c r="J14" s="19">
        <v>4.5800000429153442E-2</v>
      </c>
      <c r="K14" s="19">
        <v>4.5400001108646393E-2</v>
      </c>
      <c r="L14" s="19">
        <v>4.5800000429153442E-2</v>
      </c>
      <c r="M14" s="19">
        <v>4.7100000083446503E-2</v>
      </c>
      <c r="N14" s="19">
        <v>4.4700000435113907E-2</v>
      </c>
      <c r="O14" s="20" t="s">
        <v>10</v>
      </c>
      <c r="T14" s="6">
        <v>0</v>
      </c>
      <c r="U14" s="6">
        <v>0.05</v>
      </c>
      <c r="V14" s="6">
        <v>0.1</v>
      </c>
      <c r="W14" s="6">
        <v>0.2</v>
      </c>
      <c r="X14" s="6">
        <v>0.5</v>
      </c>
      <c r="Y14" s="6">
        <v>1</v>
      </c>
      <c r="Z14" s="7">
        <v>0</v>
      </c>
      <c r="AA14" s="7">
        <v>0.05</v>
      </c>
      <c r="AB14" s="7">
        <v>0.1</v>
      </c>
      <c r="AC14" s="7">
        <v>0.2</v>
      </c>
      <c r="AD14" s="7">
        <v>0.5</v>
      </c>
      <c r="AE14" s="7">
        <v>1</v>
      </c>
      <c r="AF14" s="58" t="s">
        <v>22</v>
      </c>
      <c r="AG14" s="58"/>
      <c r="AI14" s="60" t="s">
        <v>23</v>
      </c>
      <c r="AJ14" s="60"/>
      <c r="AK14" s="25">
        <f>AVERAGE(AK12:AV12)</f>
        <v>4.5741666729251541E-2</v>
      </c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28"/>
      <c r="AX14" s="28"/>
      <c r="AY14" s="28"/>
    </row>
    <row r="15" spans="1:51">
      <c r="C15" s="6">
        <v>0</v>
      </c>
      <c r="D15" s="6">
        <v>0.05</v>
      </c>
      <c r="E15" s="6">
        <v>0.1</v>
      </c>
      <c r="F15" s="6">
        <v>0.2</v>
      </c>
      <c r="G15" s="6">
        <v>0.5</v>
      </c>
      <c r="H15" s="6">
        <v>1</v>
      </c>
      <c r="I15" s="7">
        <v>0</v>
      </c>
      <c r="J15" s="7">
        <v>0.05</v>
      </c>
      <c r="K15" s="7">
        <v>0.1</v>
      </c>
      <c r="L15" s="7">
        <v>0.2</v>
      </c>
      <c r="M15" s="7">
        <v>0.5</v>
      </c>
      <c r="N15" s="7">
        <v>1</v>
      </c>
      <c r="O15" s="58" t="s">
        <v>22</v>
      </c>
      <c r="P15" s="58"/>
      <c r="R15" s="60" t="s">
        <v>23</v>
      </c>
      <c r="S15" s="60"/>
      <c r="T15" s="25">
        <f>AVERAGE(AD13:AE13)</f>
        <v>4.5099999755620956E-2</v>
      </c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35"/>
      <c r="AX15" s="35"/>
      <c r="AY15" s="35"/>
    </row>
    <row r="16" spans="1:51">
      <c r="A16" s="60" t="s">
        <v>23</v>
      </c>
      <c r="B16" s="60"/>
      <c r="C16" s="25">
        <f>AVERAGE(C14:N14)</f>
        <v>4.6025000202159085E-2</v>
      </c>
      <c r="T16" s="17"/>
      <c r="U16" s="17"/>
      <c r="V16" s="17"/>
      <c r="W16" s="17" t="s">
        <v>14</v>
      </c>
      <c r="X16" s="17"/>
      <c r="Y16" s="17"/>
      <c r="Z16" s="18"/>
      <c r="AA16" s="18"/>
      <c r="AB16" s="18"/>
      <c r="AC16" s="18" t="s">
        <v>15</v>
      </c>
      <c r="AD16" s="18"/>
      <c r="AE16" s="18"/>
      <c r="AW16" s="35"/>
      <c r="AX16" s="35"/>
      <c r="AY16" s="35"/>
    </row>
    <row r="17" spans="1:51">
      <c r="C17" s="17"/>
      <c r="D17" s="17"/>
      <c r="E17" s="17"/>
      <c r="F17" s="17" t="s">
        <v>14</v>
      </c>
      <c r="G17" s="17"/>
      <c r="H17" s="17"/>
      <c r="I17" s="18"/>
      <c r="J17" s="18"/>
      <c r="K17" s="18"/>
      <c r="L17" s="18" t="s">
        <v>15</v>
      </c>
      <c r="M17" s="18"/>
      <c r="N17" s="18"/>
      <c r="R17" s="22" t="s">
        <v>24</v>
      </c>
      <c r="S17" s="3" t="s">
        <v>3</v>
      </c>
      <c r="T17" s="3">
        <v>1</v>
      </c>
      <c r="U17" s="3">
        <v>2</v>
      </c>
      <c r="V17" s="3">
        <v>3</v>
      </c>
      <c r="W17" s="3">
        <v>4</v>
      </c>
      <c r="X17" s="3">
        <v>5</v>
      </c>
      <c r="Y17" s="3">
        <v>6</v>
      </c>
      <c r="Z17" s="3">
        <v>7</v>
      </c>
      <c r="AA17" s="3">
        <v>8</v>
      </c>
      <c r="AB17" s="3">
        <v>9</v>
      </c>
      <c r="AC17" s="3">
        <v>10</v>
      </c>
      <c r="AD17" s="3">
        <v>11</v>
      </c>
      <c r="AE17" s="3">
        <v>12</v>
      </c>
      <c r="AI17" s="26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35"/>
      <c r="AX17" s="35"/>
      <c r="AY17" s="35"/>
    </row>
    <row r="18" spans="1:51">
      <c r="A18" s="22" t="s">
        <v>24</v>
      </c>
      <c r="B18" s="3" t="s">
        <v>3</v>
      </c>
      <c r="C18" s="3">
        <v>1</v>
      </c>
      <c r="D18" s="3">
        <v>2</v>
      </c>
      <c r="E18" s="3">
        <v>3</v>
      </c>
      <c r="F18" s="3">
        <v>4</v>
      </c>
      <c r="G18" s="3">
        <v>5</v>
      </c>
      <c r="H18" s="3">
        <v>6</v>
      </c>
      <c r="I18" s="3">
        <v>7</v>
      </c>
      <c r="J18" s="3">
        <v>8</v>
      </c>
      <c r="K18" s="3">
        <v>9</v>
      </c>
      <c r="L18" s="3">
        <v>10</v>
      </c>
      <c r="M18" s="3">
        <v>11</v>
      </c>
      <c r="N18" s="3">
        <v>12</v>
      </c>
      <c r="R18" s="22" t="s">
        <v>72</v>
      </c>
      <c r="S18" s="3" t="s">
        <v>4</v>
      </c>
      <c r="T18" s="15">
        <v>0.18610000610351562</v>
      </c>
      <c r="U18" s="15">
        <v>0.18299999833106995</v>
      </c>
      <c r="V18" s="15">
        <v>0.17090000212192535</v>
      </c>
      <c r="W18" s="15">
        <v>0.23909999430179596</v>
      </c>
      <c r="X18" s="15">
        <v>0.23919999599456787</v>
      </c>
      <c r="Y18" s="15">
        <v>0.30550000071525574</v>
      </c>
      <c r="Z18" s="16">
        <v>0.18649999797344208</v>
      </c>
      <c r="AA18" s="16">
        <v>0.19009999930858612</v>
      </c>
      <c r="AB18" s="16">
        <v>0.19159999489784241</v>
      </c>
      <c r="AC18" s="16">
        <v>0.26850000023841858</v>
      </c>
      <c r="AD18" s="16">
        <v>0.27110001444816589</v>
      </c>
      <c r="AE18" s="16">
        <v>0.31259998679161072</v>
      </c>
      <c r="AF18" t="s">
        <v>17</v>
      </c>
      <c r="AI18" s="22" t="s">
        <v>24</v>
      </c>
      <c r="AJ18" s="30" t="s">
        <v>3</v>
      </c>
      <c r="AK18" s="30">
        <v>1</v>
      </c>
      <c r="AL18" s="30">
        <v>2</v>
      </c>
      <c r="AM18" s="30">
        <v>3</v>
      </c>
      <c r="AN18" s="30">
        <v>4</v>
      </c>
      <c r="AO18" s="30">
        <v>5</v>
      </c>
      <c r="AP18" s="30">
        <v>6</v>
      </c>
      <c r="AQ18" s="30">
        <v>7</v>
      </c>
      <c r="AR18" s="30">
        <v>8</v>
      </c>
      <c r="AS18" s="30">
        <v>9</v>
      </c>
      <c r="AT18" s="30">
        <v>10</v>
      </c>
      <c r="AU18" s="30">
        <v>11</v>
      </c>
      <c r="AV18" s="30">
        <v>12</v>
      </c>
      <c r="AW18" s="35"/>
      <c r="AX18" s="35"/>
      <c r="AY18" s="35"/>
    </row>
    <row r="19" spans="1:51">
      <c r="A19" s="22" t="s">
        <v>68</v>
      </c>
      <c r="B19" s="3" t="s">
        <v>4</v>
      </c>
      <c r="C19" s="21">
        <v>0.18449999392032623</v>
      </c>
      <c r="D19" s="21">
        <v>0.18320000171661377</v>
      </c>
      <c r="E19" s="21">
        <v>0.23219999670982361</v>
      </c>
      <c r="F19" s="21">
        <v>0.20550000667572021</v>
      </c>
      <c r="G19" s="21">
        <v>0.28139999508857727</v>
      </c>
      <c r="H19" s="21">
        <v>0.34619998931884766</v>
      </c>
      <c r="I19" s="16">
        <v>0.20800000429153442</v>
      </c>
      <c r="J19" s="16">
        <v>0.25499999523162842</v>
      </c>
      <c r="K19" s="16">
        <v>0.21439999341964722</v>
      </c>
      <c r="L19" s="16">
        <v>0.21029999852180481</v>
      </c>
      <c r="M19" s="16">
        <v>0.2257000058889389</v>
      </c>
      <c r="N19" s="16">
        <v>0.38510000705718994</v>
      </c>
      <c r="O19" t="s">
        <v>17</v>
      </c>
      <c r="R19" s="22"/>
      <c r="S19" s="3" t="s">
        <v>5</v>
      </c>
      <c r="T19" s="15">
        <v>0.18449999392032623</v>
      </c>
      <c r="U19" s="15">
        <v>0.14339999854564667</v>
      </c>
      <c r="V19" s="15">
        <v>0.1632000058889389</v>
      </c>
      <c r="W19" s="15">
        <v>0.20409999787807465</v>
      </c>
      <c r="X19" s="15">
        <v>0.21780000627040863</v>
      </c>
      <c r="Y19" s="15">
        <v>0.23270000517368317</v>
      </c>
      <c r="Z19" s="16">
        <v>0.1550000011920929</v>
      </c>
      <c r="AA19" s="16">
        <v>0.14480000734329224</v>
      </c>
      <c r="AB19" s="16">
        <v>0.15139999985694885</v>
      </c>
      <c r="AC19" s="16">
        <v>0.17389999330043793</v>
      </c>
      <c r="AD19" s="16">
        <v>0.18109999597072601</v>
      </c>
      <c r="AE19" s="16">
        <v>0.18760000169277191</v>
      </c>
      <c r="AF19" t="s">
        <v>18</v>
      </c>
      <c r="AI19" s="22" t="s">
        <v>60</v>
      </c>
      <c r="AJ19" s="30" t="s">
        <v>4</v>
      </c>
      <c r="AK19" s="16">
        <v>0.13109999895095825</v>
      </c>
      <c r="AL19" s="16">
        <v>0.13709999620914459</v>
      </c>
      <c r="AM19" s="16">
        <v>0.13940000534057617</v>
      </c>
      <c r="AN19" s="16">
        <v>0.16089999675750732</v>
      </c>
      <c r="AO19" s="16">
        <v>0.17820000648498535</v>
      </c>
      <c r="AP19" s="16">
        <v>0.23739999532699585</v>
      </c>
      <c r="AQ19" s="15">
        <v>0.12049999833106995</v>
      </c>
      <c r="AR19" s="15">
        <v>0.13529999554157257</v>
      </c>
      <c r="AS19" s="15">
        <v>0.14239999651908875</v>
      </c>
      <c r="AT19" s="15">
        <v>0.15739999711513519</v>
      </c>
      <c r="AU19" s="15">
        <v>0.16869999468326569</v>
      </c>
      <c r="AV19" s="15">
        <v>0.19329999387264252</v>
      </c>
      <c r="AW19" t="s">
        <v>17</v>
      </c>
      <c r="AX19" t="s">
        <v>18</v>
      </c>
      <c r="AY19" s="35"/>
    </row>
    <row r="20" spans="1:51">
      <c r="A20" s="22"/>
      <c r="B20" s="3" t="s">
        <v>5</v>
      </c>
      <c r="C20" s="21">
        <v>0.18019999563694</v>
      </c>
      <c r="D20" s="21">
        <v>0.18410000205039978</v>
      </c>
      <c r="E20" s="21">
        <v>0.23190000653266907</v>
      </c>
      <c r="F20" s="21">
        <v>0.20379999279975891</v>
      </c>
      <c r="G20" s="21">
        <v>0.28159999847412109</v>
      </c>
      <c r="H20" s="21">
        <v>0.28970000147819519</v>
      </c>
      <c r="I20" s="16">
        <v>0.19900000095367432</v>
      </c>
      <c r="J20" s="16">
        <v>0.21060000360012054</v>
      </c>
      <c r="K20" s="16">
        <v>0.20600000023841858</v>
      </c>
      <c r="L20" s="16">
        <v>0.20970000326633453</v>
      </c>
      <c r="M20" s="16">
        <v>0.22370000183582306</v>
      </c>
      <c r="N20" s="16">
        <v>0.36840000748634338</v>
      </c>
      <c r="O20" t="s">
        <v>18</v>
      </c>
      <c r="R20" s="22"/>
      <c r="S20" s="3" t="s">
        <v>6</v>
      </c>
      <c r="T20" s="15">
        <v>0.15639999508857727</v>
      </c>
      <c r="U20" s="15">
        <v>0.13600000739097595</v>
      </c>
      <c r="V20" s="15">
        <v>0.16089999675750732</v>
      </c>
      <c r="W20" s="15">
        <v>0.17990000545978546</v>
      </c>
      <c r="X20" s="15">
        <v>0.26460000872612</v>
      </c>
      <c r="Y20" s="15">
        <v>0.2442999929189682</v>
      </c>
      <c r="Z20" s="16">
        <v>0.16259999573230743</v>
      </c>
      <c r="AA20" s="16">
        <v>0.16210000216960907</v>
      </c>
      <c r="AB20" s="16">
        <v>0.16140000522136688</v>
      </c>
      <c r="AC20" s="16">
        <v>0.15919999778270721</v>
      </c>
      <c r="AD20" s="16">
        <v>0.2630000114440918</v>
      </c>
      <c r="AE20" s="16">
        <v>0.26910001039505005</v>
      </c>
      <c r="AF20" t="s">
        <v>19</v>
      </c>
      <c r="AI20" s="22"/>
      <c r="AJ20" s="30" t="s">
        <v>5</v>
      </c>
      <c r="AK20" s="15">
        <v>0.12590000033378601</v>
      </c>
      <c r="AL20" s="15">
        <v>0.12639999389648438</v>
      </c>
      <c r="AM20" s="15">
        <v>0.13600000739097595</v>
      </c>
      <c r="AN20" s="15">
        <v>0.12710000574588776</v>
      </c>
      <c r="AO20" s="15">
        <v>0.15620000660419464</v>
      </c>
      <c r="AP20" s="15">
        <v>0.29409998655319214</v>
      </c>
      <c r="AQ20" s="16">
        <v>0.11670000106096268</v>
      </c>
      <c r="AR20" s="16">
        <v>0.13529999554157257</v>
      </c>
      <c r="AS20" s="16">
        <v>0.11590000241994858</v>
      </c>
      <c r="AT20" s="16">
        <v>0.12919999659061432</v>
      </c>
      <c r="AU20" s="16">
        <v>0.15410000085830688</v>
      </c>
      <c r="AV20" s="16">
        <v>0.20919999480247498</v>
      </c>
      <c r="AW20" t="s">
        <v>19</v>
      </c>
      <c r="AX20" t="s">
        <v>20</v>
      </c>
      <c r="AY20" s="35"/>
    </row>
    <row r="21" spans="1:51">
      <c r="A21" s="22"/>
      <c r="B21" s="3" t="s">
        <v>6</v>
      </c>
      <c r="C21" s="21">
        <v>0.20819999277591705</v>
      </c>
      <c r="D21" s="21">
        <v>0.19490000605583191</v>
      </c>
      <c r="E21" s="21">
        <v>0.22300000488758087</v>
      </c>
      <c r="F21" s="21">
        <v>0.22360000014305115</v>
      </c>
      <c r="G21" s="21">
        <v>0.30009999871253967</v>
      </c>
      <c r="H21" s="21">
        <v>0.42170000076293945</v>
      </c>
      <c r="I21" s="16">
        <v>0.19439999759197235</v>
      </c>
      <c r="J21" s="16">
        <v>0.22339999675750732</v>
      </c>
      <c r="K21" s="16">
        <v>0.20020000636577606</v>
      </c>
      <c r="L21" s="16">
        <v>0.34799998998641968</v>
      </c>
      <c r="M21" s="16">
        <v>0.26499998569488525</v>
      </c>
      <c r="N21" s="16">
        <v>0.5494999885559082</v>
      </c>
      <c r="O21" t="s">
        <v>19</v>
      </c>
      <c r="R21" s="22"/>
      <c r="S21" s="3" t="s">
        <v>7</v>
      </c>
      <c r="T21" s="15">
        <v>0.1242000013589859</v>
      </c>
      <c r="U21" s="15">
        <v>0.12759999930858612</v>
      </c>
      <c r="V21" s="15">
        <v>0.12839999794960022</v>
      </c>
      <c r="W21" s="15">
        <v>0.13420000672340393</v>
      </c>
      <c r="X21" s="15">
        <v>0.13480000197887421</v>
      </c>
      <c r="Y21" s="15">
        <v>0.13850000500679016</v>
      </c>
      <c r="Z21" s="16">
        <v>0.11469999700784683</v>
      </c>
      <c r="AA21" s="16">
        <v>0.13680000603199005</v>
      </c>
      <c r="AB21" s="16">
        <v>0.15559999644756317</v>
      </c>
      <c r="AC21" s="16">
        <v>0.14669999480247498</v>
      </c>
      <c r="AD21" s="16">
        <v>0.20649999380111694</v>
      </c>
      <c r="AE21" s="16">
        <v>0.13850000500679016</v>
      </c>
      <c r="AF21" t="s">
        <v>20</v>
      </c>
      <c r="AI21" s="22"/>
      <c r="AJ21" s="30" t="s">
        <v>6</v>
      </c>
      <c r="AK21" s="16">
        <v>0.13459999859333038</v>
      </c>
      <c r="AL21" s="16">
        <v>0.14550000429153442</v>
      </c>
      <c r="AM21" s="16">
        <v>0.13549999892711639</v>
      </c>
      <c r="AN21" s="16">
        <v>0.15999999642372131</v>
      </c>
      <c r="AO21" s="16">
        <v>0.20890000462532043</v>
      </c>
      <c r="AP21" s="16">
        <v>0.26789999008178711</v>
      </c>
      <c r="AQ21" s="15">
        <v>0.13060000538825989</v>
      </c>
      <c r="AR21" s="15">
        <v>0.17200000584125519</v>
      </c>
      <c r="AS21" s="15">
        <v>0.16769999265670776</v>
      </c>
      <c r="AT21" s="15">
        <v>0.19380000233650208</v>
      </c>
      <c r="AU21" s="15">
        <v>0.30730000138282776</v>
      </c>
      <c r="AV21" s="15">
        <v>0.37580001354217529</v>
      </c>
      <c r="AW21" t="s">
        <v>21</v>
      </c>
      <c r="AX21" s="35"/>
      <c r="AY21" s="35"/>
    </row>
    <row r="22" spans="1:51">
      <c r="A22" s="22"/>
      <c r="B22" s="3" t="s">
        <v>7</v>
      </c>
      <c r="C22" s="21">
        <v>0.16439999639987946</v>
      </c>
      <c r="D22" s="21">
        <v>0.16830000281333923</v>
      </c>
      <c r="E22" s="21">
        <v>0.17409999668598175</v>
      </c>
      <c r="F22" s="21">
        <v>0.17409999668598175</v>
      </c>
      <c r="G22" s="21">
        <v>0.21809999644756317</v>
      </c>
      <c r="H22" s="21">
        <v>0.37799999117851257</v>
      </c>
      <c r="I22" s="16">
        <v>0.16459999978542328</v>
      </c>
      <c r="J22" s="16">
        <v>0.17730000615119934</v>
      </c>
      <c r="K22" s="16">
        <v>0.15430000424385071</v>
      </c>
      <c r="L22" s="16">
        <v>0.17219999432563782</v>
      </c>
      <c r="M22" s="16">
        <v>0.22949999570846558</v>
      </c>
      <c r="N22" s="16">
        <v>0.39539998769760132</v>
      </c>
      <c r="O22" t="s">
        <v>20</v>
      </c>
      <c r="R22" s="22"/>
      <c r="S22" s="3" t="s">
        <v>8</v>
      </c>
      <c r="T22" s="15">
        <v>0.15710000693798065</v>
      </c>
      <c r="U22" s="15">
        <v>0.17380000650882721</v>
      </c>
      <c r="V22" s="15">
        <v>0.13490000367164612</v>
      </c>
      <c r="W22" s="15">
        <v>0.16419999301433563</v>
      </c>
      <c r="X22" s="15">
        <v>0.20149999856948853</v>
      </c>
      <c r="Y22" s="15">
        <v>0.20720000565052032</v>
      </c>
      <c r="Z22" s="16">
        <v>0.14090000092983246</v>
      </c>
      <c r="AA22" s="16">
        <v>0.13549999892711639</v>
      </c>
      <c r="AB22" s="16">
        <v>0.15389999747276306</v>
      </c>
      <c r="AC22" s="16">
        <v>0.15129999816417694</v>
      </c>
      <c r="AD22" s="16">
        <v>0.19140000641345978</v>
      </c>
      <c r="AE22" s="16">
        <v>0.25130000710487366</v>
      </c>
      <c r="AF22" t="s">
        <v>21</v>
      </c>
      <c r="AI22" s="22"/>
      <c r="AJ22" s="30" t="s">
        <v>7</v>
      </c>
      <c r="AK22" s="19">
        <v>4.8799999058246613E-2</v>
      </c>
      <c r="AL22" s="19">
        <v>5.1899999380111694E-2</v>
      </c>
      <c r="AM22" s="19">
        <v>4.8900000751018524E-2</v>
      </c>
      <c r="AN22" s="19">
        <v>5.1399998366832733E-2</v>
      </c>
      <c r="AO22" s="19">
        <v>5.3899999707937241E-2</v>
      </c>
      <c r="AP22" s="19">
        <v>5.1800001412630081E-2</v>
      </c>
      <c r="AQ22" s="19">
        <v>5.0099998712539673E-2</v>
      </c>
      <c r="AR22" s="19">
        <v>5.0599999725818634E-2</v>
      </c>
      <c r="AS22" s="19">
        <v>5.1899999380111694E-2</v>
      </c>
      <c r="AT22" s="19">
        <v>5.0400000065565109E-2</v>
      </c>
      <c r="AU22" s="19">
        <v>5.1899999380111694E-2</v>
      </c>
      <c r="AV22" s="19">
        <v>5.2900001406669617E-2</v>
      </c>
      <c r="AW22" s="33" t="s">
        <v>10</v>
      </c>
      <c r="AX22" s="35"/>
      <c r="AY22" s="35"/>
    </row>
    <row r="23" spans="1:51">
      <c r="A23" s="22"/>
      <c r="B23" s="3" t="s">
        <v>8</v>
      </c>
      <c r="C23" s="21">
        <v>0.20239999890327454</v>
      </c>
      <c r="D23" s="21">
        <v>0.19030000269412994</v>
      </c>
      <c r="E23" s="21">
        <v>0.20749999582767487</v>
      </c>
      <c r="F23" s="21">
        <v>0.20509999990463257</v>
      </c>
      <c r="G23" s="21">
        <v>0.23739999532699585</v>
      </c>
      <c r="H23" s="21">
        <v>0.37520000338554382</v>
      </c>
      <c r="I23" s="16">
        <v>0.21639999747276306</v>
      </c>
      <c r="J23" s="16">
        <v>0.21410000324249268</v>
      </c>
      <c r="K23" s="16">
        <v>0.17910000681877136</v>
      </c>
      <c r="L23" s="16">
        <v>0.18790000677108765</v>
      </c>
      <c r="M23" s="16">
        <v>0.27009999752044678</v>
      </c>
      <c r="N23" s="16">
        <v>0.44949999451637268</v>
      </c>
      <c r="O23" t="s">
        <v>21</v>
      </c>
      <c r="R23" s="22"/>
      <c r="S23" s="3" t="s">
        <v>9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19">
        <v>6.4499996602535248E-2</v>
      </c>
      <c r="AE23" s="19">
        <v>6.1900001019239426E-2</v>
      </c>
      <c r="AF23" s="20" t="s">
        <v>10</v>
      </c>
      <c r="AJ23" s="37"/>
      <c r="AK23" s="6">
        <v>0</v>
      </c>
      <c r="AL23" s="6">
        <v>0.05</v>
      </c>
      <c r="AM23" s="6">
        <v>0.1</v>
      </c>
      <c r="AN23" s="6">
        <v>0.2</v>
      </c>
      <c r="AO23" s="6">
        <v>0.5</v>
      </c>
      <c r="AP23" s="6">
        <v>1</v>
      </c>
      <c r="AQ23" s="7">
        <v>0</v>
      </c>
      <c r="AR23" s="7">
        <v>0.05</v>
      </c>
      <c r="AS23" s="7">
        <v>0.1</v>
      </c>
      <c r="AT23" s="7">
        <v>0.2</v>
      </c>
      <c r="AU23" s="7">
        <v>0.5</v>
      </c>
      <c r="AV23" s="7">
        <v>1</v>
      </c>
      <c r="AW23" s="58" t="s">
        <v>22</v>
      </c>
      <c r="AX23" s="58"/>
      <c r="AY23" s="28"/>
    </row>
    <row r="24" spans="1:51">
      <c r="A24" s="22"/>
      <c r="B24" s="3" t="s">
        <v>9</v>
      </c>
      <c r="C24" s="19">
        <v>5.6000001728534698E-2</v>
      </c>
      <c r="D24" s="19">
        <v>5.3800001740455627E-2</v>
      </c>
      <c r="E24" s="19">
        <v>5.4200001060962677E-2</v>
      </c>
      <c r="F24" s="19">
        <v>5.5700000375509262E-2</v>
      </c>
      <c r="G24" s="19">
        <v>5.5199999362230301E-2</v>
      </c>
      <c r="H24" s="19">
        <v>5.6299999356269836E-2</v>
      </c>
      <c r="I24" s="19">
        <v>5.4600000381469727E-2</v>
      </c>
      <c r="J24" s="19">
        <v>5.4099999368190765E-2</v>
      </c>
      <c r="K24" s="19">
        <v>5.429999902844429E-2</v>
      </c>
      <c r="L24" s="19">
        <v>5.5300001055002213E-2</v>
      </c>
      <c r="M24" s="19">
        <v>5.5199999362230301E-2</v>
      </c>
      <c r="N24" s="19">
        <v>5.7599999010562897E-2</v>
      </c>
      <c r="O24" s="20" t="s">
        <v>10</v>
      </c>
      <c r="T24" s="6">
        <v>0</v>
      </c>
      <c r="U24" s="6">
        <v>0.05</v>
      </c>
      <c r="V24" s="6">
        <v>0.1</v>
      </c>
      <c r="W24" s="6">
        <v>0.2</v>
      </c>
      <c r="X24" s="6">
        <v>0.5</v>
      </c>
      <c r="Y24" s="6">
        <v>1</v>
      </c>
      <c r="Z24" s="7">
        <v>0</v>
      </c>
      <c r="AA24" s="7">
        <v>0.05</v>
      </c>
      <c r="AB24" s="7">
        <v>0.1</v>
      </c>
      <c r="AC24" s="7">
        <v>0.2</v>
      </c>
      <c r="AD24" s="7">
        <v>0.5</v>
      </c>
      <c r="AE24" s="7">
        <v>1</v>
      </c>
      <c r="AF24" s="58" t="s">
        <v>22</v>
      </c>
      <c r="AG24" s="58"/>
      <c r="AI24" s="60" t="s">
        <v>23</v>
      </c>
      <c r="AJ24" s="60"/>
      <c r="AK24" s="25">
        <f>AVERAGE(AK22:AV22)</f>
        <v>5.1208333112299442E-2</v>
      </c>
      <c r="AW24" s="28"/>
      <c r="AX24" s="28"/>
      <c r="AY24" s="28"/>
    </row>
    <row r="25" spans="1:51">
      <c r="C25" s="6">
        <v>0</v>
      </c>
      <c r="D25" s="6">
        <v>0.05</v>
      </c>
      <c r="E25" s="6">
        <v>0.1</v>
      </c>
      <c r="F25" s="6">
        <v>0.2</v>
      </c>
      <c r="G25" s="6">
        <v>0.5</v>
      </c>
      <c r="H25" s="6">
        <v>1</v>
      </c>
      <c r="I25" s="7">
        <v>0</v>
      </c>
      <c r="J25" s="7">
        <v>0.05</v>
      </c>
      <c r="K25" s="7">
        <v>0.1</v>
      </c>
      <c r="L25" s="7">
        <v>0.2</v>
      </c>
      <c r="M25" s="7">
        <v>0.5</v>
      </c>
      <c r="N25" s="7">
        <v>1</v>
      </c>
      <c r="O25" s="58" t="s">
        <v>22</v>
      </c>
      <c r="P25" s="58"/>
      <c r="R25" s="60" t="s">
        <v>23</v>
      </c>
      <c r="S25" s="60"/>
      <c r="T25" s="25">
        <f>AVERAGE(AD23:AE23)</f>
        <v>6.3199998810887337E-2</v>
      </c>
      <c r="AJ25" s="28"/>
      <c r="AW25" s="28"/>
      <c r="AX25" s="28"/>
      <c r="AY25" s="28"/>
    </row>
    <row r="26" spans="1:51">
      <c r="A26" s="60" t="s">
        <v>23</v>
      </c>
      <c r="B26" s="60"/>
      <c r="C26" s="25">
        <f>AVERAGE(C24:N24)</f>
        <v>5.5191666819155216E-2</v>
      </c>
      <c r="T26" s="17"/>
      <c r="U26" s="17"/>
      <c r="V26" s="17"/>
      <c r="W26" s="17" t="s">
        <v>14</v>
      </c>
      <c r="X26" s="17"/>
      <c r="Y26" s="17"/>
      <c r="Z26" s="18"/>
      <c r="AA26" s="18"/>
      <c r="AB26" s="18"/>
      <c r="AC26" s="18" t="s">
        <v>15</v>
      </c>
      <c r="AD26" s="18"/>
      <c r="AE26" s="18"/>
      <c r="AJ26" s="26"/>
      <c r="AK26" s="42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</row>
    <row r="27" spans="1:51">
      <c r="C27" s="17"/>
      <c r="D27" s="17"/>
      <c r="E27" s="17"/>
      <c r="F27" s="17" t="s">
        <v>14</v>
      </c>
      <c r="G27" s="17"/>
      <c r="H27" s="17"/>
      <c r="I27" s="18"/>
      <c r="J27" s="18"/>
      <c r="K27" s="18"/>
      <c r="L27" s="18" t="s">
        <v>15</v>
      </c>
      <c r="M27" s="18"/>
      <c r="N27" s="18"/>
      <c r="R27" s="22" t="s">
        <v>25</v>
      </c>
      <c r="S27" s="3" t="s">
        <v>3</v>
      </c>
      <c r="T27" s="3">
        <v>1</v>
      </c>
      <c r="U27" s="3">
        <v>2</v>
      </c>
      <c r="V27" s="3">
        <v>3</v>
      </c>
      <c r="W27" s="3">
        <v>4</v>
      </c>
      <c r="X27" s="3">
        <v>5</v>
      </c>
      <c r="Y27" s="3">
        <v>6</v>
      </c>
      <c r="Z27" s="3">
        <v>7</v>
      </c>
      <c r="AA27" s="3">
        <v>8</v>
      </c>
      <c r="AB27" s="3">
        <v>9</v>
      </c>
      <c r="AC27" s="3">
        <v>10</v>
      </c>
      <c r="AD27" s="3">
        <v>11</v>
      </c>
      <c r="AE27" s="3">
        <v>12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28"/>
      <c r="AX27" s="28"/>
      <c r="AY27" s="28"/>
    </row>
    <row r="28" spans="1:51">
      <c r="A28" s="22" t="s">
        <v>25</v>
      </c>
      <c r="B28" s="3" t="s">
        <v>3</v>
      </c>
      <c r="C28" s="3">
        <v>1</v>
      </c>
      <c r="D28" s="3">
        <v>2</v>
      </c>
      <c r="E28" s="3">
        <v>3</v>
      </c>
      <c r="F28" s="3">
        <v>4</v>
      </c>
      <c r="G28" s="3">
        <v>5</v>
      </c>
      <c r="H28" s="3">
        <v>6</v>
      </c>
      <c r="I28" s="3">
        <v>7</v>
      </c>
      <c r="J28" s="3">
        <v>8</v>
      </c>
      <c r="K28" s="3">
        <v>9</v>
      </c>
      <c r="L28" s="3">
        <v>10</v>
      </c>
      <c r="M28" s="3">
        <v>11</v>
      </c>
      <c r="N28" s="3">
        <v>12</v>
      </c>
      <c r="R28" s="61" t="s">
        <v>39</v>
      </c>
      <c r="S28" s="3" t="s">
        <v>4</v>
      </c>
      <c r="T28" s="9">
        <f>((T18-0.063)*1000*0.25)/((T8-0.045)*9*0.01)</f>
        <v>1013.1687959863775</v>
      </c>
      <c r="U28" s="9">
        <f t="shared" ref="U28:Y28" si="0">((U18-0.063)*1000*0.25)/((U8-0.045)*9*0.01)</f>
        <v>995.61928559023863</v>
      </c>
      <c r="V28" s="9">
        <f t="shared" si="0"/>
        <v>996.7483616445312</v>
      </c>
      <c r="W28" s="9">
        <f t="shared" si="0"/>
        <v>1352.4099274677706</v>
      </c>
      <c r="X28" s="9">
        <f t="shared" si="0"/>
        <v>1661.9504810735802</v>
      </c>
      <c r="Y28" s="9">
        <f t="shared" si="0"/>
        <v>1993.5220889564985</v>
      </c>
      <c r="Z28" s="10">
        <f t="shared" ref="Z28:AE28" si="1">((Z18-0.063)*1000*0.25)/((Z8-0.045)*9*0.01)</f>
        <v>1028.9608639352402</v>
      </c>
      <c r="AA28" s="10">
        <f t="shared" si="1"/>
        <v>1119.7448417886567</v>
      </c>
      <c r="AB28" s="10">
        <f t="shared" si="1"/>
        <v>1117.7165361650291</v>
      </c>
      <c r="AC28" s="10">
        <f t="shared" si="1"/>
        <v>1053.9758642267795</v>
      </c>
      <c r="AD28" s="10">
        <f t="shared" si="1"/>
        <v>1645.4757056174521</v>
      </c>
      <c r="AE28" s="10">
        <f t="shared" si="1"/>
        <v>1923.2546649964918</v>
      </c>
      <c r="AF28" t="s">
        <v>17</v>
      </c>
      <c r="AI28" s="22" t="s">
        <v>25</v>
      </c>
      <c r="AJ28" s="30" t="s">
        <v>3</v>
      </c>
      <c r="AK28" s="30">
        <v>1</v>
      </c>
      <c r="AL28" s="30">
        <v>2</v>
      </c>
      <c r="AM28" s="30">
        <v>3</v>
      </c>
      <c r="AN28" s="30">
        <v>4</v>
      </c>
      <c r="AO28" s="30">
        <v>5</v>
      </c>
      <c r="AP28" s="30">
        <v>6</v>
      </c>
      <c r="AQ28" s="30">
        <v>7</v>
      </c>
      <c r="AR28" s="30">
        <v>8</v>
      </c>
      <c r="AS28" s="30">
        <v>9</v>
      </c>
      <c r="AT28" s="30">
        <v>10</v>
      </c>
      <c r="AU28" s="30">
        <v>11</v>
      </c>
      <c r="AV28" s="30">
        <v>12</v>
      </c>
      <c r="AW28" s="28"/>
      <c r="AX28" s="28"/>
      <c r="AY28" s="28"/>
    </row>
    <row r="29" spans="1:51">
      <c r="A29" s="61" t="s">
        <v>26</v>
      </c>
      <c r="B29" s="3" t="s">
        <v>4</v>
      </c>
      <c r="C29" s="9">
        <f>((C19-0.055)*1000*0.25)/((C9-0.046)*10*0.005)</f>
        <v>822.53555360827124</v>
      </c>
      <c r="D29" s="9">
        <f t="shared" ref="D29:N29" si="2">((D19-0.055)*1000*0.25)/((D9-0.046)*10*0.005)</f>
        <v>805.88381519049403</v>
      </c>
      <c r="E29" s="9">
        <f t="shared" si="2"/>
        <v>1089.1210736526771</v>
      </c>
      <c r="F29" s="9">
        <f t="shared" si="2"/>
        <v>938.3963815276162</v>
      </c>
      <c r="G29" s="9">
        <f t="shared" si="2"/>
        <v>1381.4986000898718</v>
      </c>
      <c r="H29" s="9">
        <f t="shared" si="2"/>
        <v>1824.1041331853401</v>
      </c>
      <c r="I29" s="10">
        <f t="shared" si="2"/>
        <v>927.61006410249058</v>
      </c>
      <c r="J29" s="10">
        <f t="shared" si="2"/>
        <v>1137.1389070988432</v>
      </c>
      <c r="K29" s="10">
        <f t="shared" si="2"/>
        <v>969.94035022925834</v>
      </c>
      <c r="L29" s="10">
        <f t="shared" si="2"/>
        <v>945.56743370389188</v>
      </c>
      <c r="M29" s="10">
        <f t="shared" si="2"/>
        <v>1031.4199882353121</v>
      </c>
      <c r="N29" s="10">
        <f t="shared" si="2"/>
        <v>2049.8013747570853</v>
      </c>
      <c r="O29" t="s">
        <v>17</v>
      </c>
      <c r="R29" s="61"/>
      <c r="S29" s="3" t="s">
        <v>5</v>
      </c>
      <c r="T29" s="9">
        <f t="shared" ref="T29:Y29" si="3">((T19-0.063)*1000*0.25)/((T9-0.045)*9*0.01)</f>
        <v>1020.5624016526356</v>
      </c>
      <c r="U29" s="9">
        <f t="shared" si="3"/>
        <v>1011.9316569982703</v>
      </c>
      <c r="V29" s="9">
        <f t="shared" si="3"/>
        <v>991.21562708152499</v>
      </c>
      <c r="W29" s="9">
        <f t="shared" si="3"/>
        <v>1260.6769110807556</v>
      </c>
      <c r="X29" s="9">
        <f t="shared" si="3"/>
        <v>1346.2743213911754</v>
      </c>
      <c r="Y29" s="9">
        <f t="shared" si="3"/>
        <v>1967.3995142639167</v>
      </c>
      <c r="Z29" s="10">
        <f t="shared" ref="Z29:AE29" si="4">((Z19-0.063)*1000*0.25)/((Z9-0.045)*9*0.01)</f>
        <v>979.89098079512917</v>
      </c>
      <c r="AA29" s="10">
        <f t="shared" si="4"/>
        <v>1080.9811803761511</v>
      </c>
      <c r="AB29" s="10">
        <f t="shared" si="4"/>
        <v>1094.7638879701055</v>
      </c>
      <c r="AC29" s="10">
        <f t="shared" si="4"/>
        <v>1309.7599105019378</v>
      </c>
      <c r="AD29" s="10">
        <f t="shared" si="4"/>
        <v>1258.3641703215519</v>
      </c>
      <c r="AE29" s="10">
        <f t="shared" si="4"/>
        <v>1962.081236552335</v>
      </c>
      <c r="AF29" t="s">
        <v>18</v>
      </c>
      <c r="AI29" s="61" t="s">
        <v>44</v>
      </c>
      <c r="AJ29" s="30" t="s">
        <v>4</v>
      </c>
      <c r="AK29" s="12">
        <f>((AK19-0.051)*1000*0.25)/((AK9-0.046)*12*0.0025)</f>
        <v>985.67626759545476</v>
      </c>
      <c r="AL29" s="12">
        <f t="shared" ref="AL29:AV31" si="5">((AL19-0.051)*1000*0.25)/((AL9-0.046)*12*0.0025)</f>
        <v>863.10591563438641</v>
      </c>
      <c r="AM29" s="12">
        <f t="shared" si="5"/>
        <v>951.51987393225829</v>
      </c>
      <c r="AN29" s="12">
        <f t="shared" si="5"/>
        <v>1146.9421418868005</v>
      </c>
      <c r="AO29" s="12">
        <f t="shared" si="5"/>
        <v>1344.154313955559</v>
      </c>
      <c r="AP29" s="12">
        <f t="shared" si="5"/>
        <v>1987.3762664315361</v>
      </c>
      <c r="AQ29" s="45">
        <f t="shared" si="5"/>
        <v>830.46554529906507</v>
      </c>
      <c r="AR29" s="45">
        <f t="shared" si="5"/>
        <v>901.44999672444953</v>
      </c>
      <c r="AS29" s="45">
        <f t="shared" si="5"/>
        <v>969.6583624059474</v>
      </c>
      <c r="AT29" s="45">
        <f t="shared" si="5"/>
        <v>1201.2825461634184</v>
      </c>
      <c r="AU29" s="45">
        <f t="shared" si="5"/>
        <v>1341.218773104604</v>
      </c>
      <c r="AV29" s="45">
        <f t="shared" si="5"/>
        <v>1613.3785755617748</v>
      </c>
      <c r="AW29" t="s">
        <v>17</v>
      </c>
      <c r="AX29" t="s">
        <v>18</v>
      </c>
    </row>
    <row r="30" spans="1:51">
      <c r="A30" s="61"/>
      <c r="B30" s="3" t="s">
        <v>5</v>
      </c>
      <c r="C30" s="9">
        <f t="shared" ref="C30:N30" si="6">((C20-0.055)*1000*0.25)/((C10-0.046)*10*0.005)</f>
        <v>746.12632336151978</v>
      </c>
      <c r="D30" s="9">
        <f t="shared" si="6"/>
        <v>770.93037779296355</v>
      </c>
      <c r="E30" s="9">
        <f t="shared" si="6"/>
        <v>1013.1729698854492</v>
      </c>
      <c r="F30" s="9">
        <f t="shared" si="6"/>
        <v>875.80925278426025</v>
      </c>
      <c r="G30" s="9">
        <f t="shared" si="6"/>
        <v>1248.0722231345844</v>
      </c>
      <c r="H30" s="9">
        <f t="shared" si="6"/>
        <v>1436.1767451781907</v>
      </c>
      <c r="I30" s="10">
        <f t="shared" si="6"/>
        <v>857.65335665098621</v>
      </c>
      <c r="J30" s="10">
        <f t="shared" si="6"/>
        <v>944.28939090588062</v>
      </c>
      <c r="K30" s="10">
        <f t="shared" si="6"/>
        <v>903.86690532448097</v>
      </c>
      <c r="L30" s="10">
        <f t="shared" si="6"/>
        <v>915.16802038950266</v>
      </c>
      <c r="M30" s="10">
        <f t="shared" si="6"/>
        <v>993.40479524474779</v>
      </c>
      <c r="N30" s="10">
        <f t="shared" si="6"/>
        <v>1835.9695543875757</v>
      </c>
      <c r="O30" t="s">
        <v>18</v>
      </c>
      <c r="R30" s="61" t="s">
        <v>73</v>
      </c>
      <c r="S30" s="3" t="s">
        <v>6</v>
      </c>
      <c r="T30" s="9">
        <f t="shared" ref="T30:Y30" si="7">((T20-0.063)*1000*0.25)/((T10-0.045)*9*0.01)</f>
        <v>950.69413300708356</v>
      </c>
      <c r="U30" s="9">
        <f t="shared" si="7"/>
        <v>911.36083756212111</v>
      </c>
      <c r="V30" s="9">
        <f t="shared" si="7"/>
        <v>1023.1168157797204</v>
      </c>
      <c r="W30" s="9">
        <f t="shared" si="7"/>
        <v>1291.1421104351803</v>
      </c>
      <c r="X30" s="9">
        <f t="shared" si="7"/>
        <v>1662.2143172245671</v>
      </c>
      <c r="Y30" s="9">
        <f t="shared" si="7"/>
        <v>1943.6938563796768</v>
      </c>
      <c r="Z30" s="10">
        <f t="shared" ref="Z30:AE30" si="8">((Z20-0.063)*1000*0.25)/((Z10-0.045)*9*0.01)</f>
        <v>920.68772657655563</v>
      </c>
      <c r="AA30" s="10">
        <f t="shared" si="8"/>
        <v>1015.4104848718198</v>
      </c>
      <c r="AB30" s="10">
        <f t="shared" si="8"/>
        <v>1094.6469821334074</v>
      </c>
      <c r="AC30" s="10">
        <f t="shared" si="8"/>
        <v>1252.7998502492414</v>
      </c>
      <c r="AD30" s="10">
        <f t="shared" si="8"/>
        <v>1765.9109155762196</v>
      </c>
      <c r="AE30" s="10">
        <f t="shared" si="8"/>
        <v>2186.7838494049133</v>
      </c>
      <c r="AF30" t="s">
        <v>19</v>
      </c>
      <c r="AI30" s="61"/>
      <c r="AJ30" s="30" t="s">
        <v>5</v>
      </c>
      <c r="AK30" s="45">
        <f>((AK20-0.051)*1000*0.25)/((AK10-0.046)*12*0.0025)</f>
        <v>999.78642092460086</v>
      </c>
      <c r="AL30" s="45">
        <f t="shared" si="5"/>
        <v>853.59769573272933</v>
      </c>
      <c r="AM30" s="45">
        <f t="shared" si="5"/>
        <v>998.77801260579997</v>
      </c>
      <c r="AN30" s="45">
        <f t="shared" si="5"/>
        <v>874.10988566727769</v>
      </c>
      <c r="AO30" s="45">
        <f t="shared" si="5"/>
        <v>1200.2555943358652</v>
      </c>
      <c r="AP30" s="45">
        <f t="shared" si="5"/>
        <v>2821.1017664657365</v>
      </c>
      <c r="AQ30" s="12">
        <f t="shared" si="5"/>
        <v>724.11057642998981</v>
      </c>
      <c r="AR30" s="12">
        <f t="shared" si="5"/>
        <v>849.04518472597965</v>
      </c>
      <c r="AS30" s="12">
        <f t="shared" si="5"/>
        <v>715.7667658071897</v>
      </c>
      <c r="AT30" s="12">
        <f t="shared" si="5"/>
        <v>809.22219958902031</v>
      </c>
      <c r="AU30" s="12">
        <f t="shared" si="5"/>
        <v>1060.8305776597247</v>
      </c>
      <c r="AV30" s="12">
        <f t="shared" si="5"/>
        <v>1654.5347075696882</v>
      </c>
      <c r="AW30" t="s">
        <v>19</v>
      </c>
      <c r="AX30" t="s">
        <v>20</v>
      </c>
    </row>
    <row r="31" spans="1:51">
      <c r="A31" s="61" t="s">
        <v>58</v>
      </c>
      <c r="B31" s="3" t="s">
        <v>6</v>
      </c>
      <c r="C31" s="9">
        <f t="shared" ref="C31:N31" si="9">((C21-0.055)*1000*0.25)/((C11-0.046)*10*0.005)</f>
        <v>873.73100771292525</v>
      </c>
      <c r="D31" s="9">
        <f t="shared" si="9"/>
        <v>811.76746953532268</v>
      </c>
      <c r="E31" s="9">
        <f t="shared" si="9"/>
        <v>955.95766888787591</v>
      </c>
      <c r="F31" s="9">
        <f t="shared" si="9"/>
        <v>975.35576155999297</v>
      </c>
      <c r="G31" s="9">
        <f t="shared" si="9"/>
        <v>1369.4267019314723</v>
      </c>
      <c r="H31" s="9">
        <f t="shared" si="9"/>
        <v>2149.4724822843018</v>
      </c>
      <c r="I31" s="10">
        <f t="shared" si="9"/>
        <v>841.27942983267735</v>
      </c>
      <c r="J31" s="10">
        <f t="shared" si="9"/>
        <v>977.9326116818537</v>
      </c>
      <c r="K31" s="10">
        <f t="shared" si="9"/>
        <v>849.81857636033749</v>
      </c>
      <c r="L31" s="10">
        <f t="shared" si="9"/>
        <v>1458.7274189699956</v>
      </c>
      <c r="M31" s="10">
        <f t="shared" si="9"/>
        <v>1211.0725991799552</v>
      </c>
      <c r="N31" s="10">
        <f t="shared" si="9"/>
        <v>2804.5597430745215</v>
      </c>
      <c r="O31" t="s">
        <v>19</v>
      </c>
      <c r="R31" s="61"/>
      <c r="S31" s="3" t="s">
        <v>7</v>
      </c>
      <c r="T31" s="9">
        <f t="shared" ref="T31:Y31" si="10">((T21-0.063)*1000*0.25)/((T11-0.045)*9*0.01)</f>
        <v>748.89864627655083</v>
      </c>
      <c r="U31" s="9">
        <f t="shared" si="10"/>
        <v>753.65155719324594</v>
      </c>
      <c r="V31" s="9">
        <f t="shared" si="10"/>
        <v>740.89178077191229</v>
      </c>
      <c r="W31" s="9">
        <f t="shared" si="10"/>
        <v>1124.3763355256381</v>
      </c>
      <c r="X31" s="9">
        <f t="shared" si="10"/>
        <v>1248.8694960339606</v>
      </c>
      <c r="Y31" s="9">
        <f t="shared" si="10"/>
        <v>1328.1964936350282</v>
      </c>
      <c r="Z31" s="10">
        <f t="shared" ref="Z31:AE31" si="11">((Z21-0.063)*1000*0.25)/((Z11-0.045)*9*0.01)</f>
        <v>743.32871264661446</v>
      </c>
      <c r="AA31" s="10">
        <f t="shared" si="11"/>
        <v>840.1639874984611</v>
      </c>
      <c r="AB31" s="10">
        <f t="shared" si="11"/>
        <v>972.11722078202922</v>
      </c>
      <c r="AC31" s="10">
        <f t="shared" si="11"/>
        <v>1017.9508613319124</v>
      </c>
      <c r="AD31" s="10">
        <f t="shared" si="11"/>
        <v>1704.9233348222654</v>
      </c>
      <c r="AE31" s="10">
        <f t="shared" si="11"/>
        <v>1329.0382039830704</v>
      </c>
      <c r="AF31" t="s">
        <v>20</v>
      </c>
      <c r="AI31" s="61" t="s">
        <v>65</v>
      </c>
      <c r="AJ31" s="30" t="s">
        <v>6</v>
      </c>
      <c r="AK31" s="12">
        <f>((AK21-0.051)*1000*0.25)/((AK11-0.046)*12*0.0025)</f>
        <v>1029.3537796390747</v>
      </c>
      <c r="AL31" s="12">
        <f t="shared" si="5"/>
        <v>1013.9049977891013</v>
      </c>
      <c r="AM31" s="12">
        <f t="shared" si="5"/>
        <v>909.65850553874463</v>
      </c>
      <c r="AN31" s="12">
        <f t="shared" si="5"/>
        <v>1175.2274761391534</v>
      </c>
      <c r="AO31" s="12">
        <f t="shared" si="5"/>
        <v>1679.8587958468227</v>
      </c>
      <c r="AP31" s="12">
        <f t="shared" si="5"/>
        <v>2266.4575251165411</v>
      </c>
      <c r="AQ31" s="10"/>
      <c r="AR31" s="10"/>
      <c r="AS31" s="10"/>
      <c r="AT31" s="10"/>
      <c r="AU31" s="10"/>
      <c r="AV31" s="10"/>
      <c r="AW31" t="s">
        <v>21</v>
      </c>
      <c r="AX31" s="35"/>
    </row>
    <row r="32" spans="1:51">
      <c r="A32" s="61"/>
      <c r="B32" s="3" t="s">
        <v>7</v>
      </c>
      <c r="C32" s="9">
        <f t="shared" ref="C32:N32" si="12">((C22-0.055)*1000*0.25)/((C12-0.046)*10*0.005)</f>
        <v>672.56851140503068</v>
      </c>
      <c r="D32" s="9">
        <f t="shared" si="12"/>
        <v>659.5645646392461</v>
      </c>
      <c r="E32" s="9">
        <f t="shared" si="12"/>
        <v>743.1673388290377</v>
      </c>
      <c r="F32" s="9">
        <f t="shared" si="12"/>
        <v>759.66317570417402</v>
      </c>
      <c r="G32" s="9">
        <f t="shared" si="12"/>
        <v>1041.2410005787385</v>
      </c>
      <c r="H32" s="9">
        <f t="shared" si="12"/>
        <v>1975.5351165462753</v>
      </c>
      <c r="I32" s="10">
        <f t="shared" si="12"/>
        <v>698.08919689854554</v>
      </c>
      <c r="J32" s="10">
        <f t="shared" si="12"/>
        <v>728.93080200673683</v>
      </c>
      <c r="K32" s="10">
        <f t="shared" si="12"/>
        <v>614.25214354667196</v>
      </c>
      <c r="L32" s="10">
        <f t="shared" si="12"/>
        <v>696.87235847902969</v>
      </c>
      <c r="M32" s="10">
        <f t="shared" si="12"/>
        <v>1028.2851631003457</v>
      </c>
      <c r="N32" s="10">
        <f t="shared" si="12"/>
        <v>2160.172601693967</v>
      </c>
      <c r="O32" t="s">
        <v>20</v>
      </c>
      <c r="R32" s="22"/>
      <c r="S32" s="3" t="s">
        <v>8</v>
      </c>
      <c r="T32" s="9">
        <f t="shared" ref="T32:Y32" si="13">((T22-0.063)*1000*0.25)/((T12-0.045)*9*0.01)</f>
        <v>950.5051453076361</v>
      </c>
      <c r="U32" s="9">
        <f t="shared" si="13"/>
        <v>1002.5335432248675</v>
      </c>
      <c r="V32" s="9">
        <f t="shared" si="13"/>
        <v>1090.7822525656047</v>
      </c>
      <c r="W32" s="9">
        <f t="shared" si="13"/>
        <v>1283.6122992817805</v>
      </c>
      <c r="X32" s="9">
        <f t="shared" si="13"/>
        <v>1647.6326919434807</v>
      </c>
      <c r="Y32" s="9">
        <f t="shared" si="13"/>
        <v>1895.6723465319592</v>
      </c>
      <c r="Z32" s="10">
        <f t="shared" ref="Z32:AE32" si="14">((Z22-0.063)*1000*0.25)/((Z12-0.045)*9*0.01)</f>
        <v>875.35959654055159</v>
      </c>
      <c r="AA32" s="10">
        <f t="shared" si="14"/>
        <v>963.5831487924803</v>
      </c>
      <c r="AB32" s="10">
        <f t="shared" si="14"/>
        <v>1143.051194883845</v>
      </c>
      <c r="AC32" s="10">
        <f t="shared" si="14"/>
        <v>1219.0744454927396</v>
      </c>
      <c r="AD32" s="10">
        <f t="shared" si="14"/>
        <v>1520.3183843294159</v>
      </c>
      <c r="AE32" s="10">
        <f t="shared" si="14"/>
        <v>1735.9959011840442</v>
      </c>
      <c r="AF32" t="s">
        <v>21</v>
      </c>
      <c r="AI32" s="61"/>
      <c r="AJ32" s="30" t="s">
        <v>7</v>
      </c>
      <c r="AK32" s="6">
        <v>0</v>
      </c>
      <c r="AL32" s="6">
        <v>0.05</v>
      </c>
      <c r="AM32" s="6">
        <v>0.1</v>
      </c>
      <c r="AN32" s="6">
        <v>0.2</v>
      </c>
      <c r="AO32" s="6">
        <v>0.5</v>
      </c>
      <c r="AP32" s="6">
        <v>1</v>
      </c>
      <c r="AQ32" s="7">
        <v>0</v>
      </c>
      <c r="AR32" s="7">
        <v>0.05</v>
      </c>
      <c r="AS32" s="7">
        <v>0.1</v>
      </c>
      <c r="AT32" s="7">
        <v>0.2</v>
      </c>
      <c r="AU32" s="7">
        <v>0.5</v>
      </c>
      <c r="AV32" s="7">
        <v>1</v>
      </c>
      <c r="AW32" s="58" t="s">
        <v>22</v>
      </c>
      <c r="AX32" s="58"/>
      <c r="AY32" s="11"/>
    </row>
    <row r="33" spans="1:51">
      <c r="A33" s="22"/>
      <c r="B33" s="3" t="s">
        <v>8</v>
      </c>
      <c r="C33" s="9">
        <f t="shared" ref="C33:N33" si="15">((C23-0.055)*1000*0.25)/((C13-0.046)*10*0.005)</f>
        <v>872.49912354709215</v>
      </c>
      <c r="D33" s="9">
        <f t="shared" si="15"/>
        <v>806.3170693209637</v>
      </c>
      <c r="E33" s="9">
        <f t="shared" si="15"/>
        <v>907.1980705213598</v>
      </c>
      <c r="F33" s="9">
        <f t="shared" si="15"/>
        <v>886.8013599158952</v>
      </c>
      <c r="G33" s="9">
        <f t="shared" si="15"/>
        <v>1088.045814538177</v>
      </c>
      <c r="H33" s="9">
        <f t="shared" si="15"/>
        <v>1897.8189389835647</v>
      </c>
      <c r="I33" s="10">
        <f t="shared" si="15"/>
        <v>934.13587031614236</v>
      </c>
      <c r="J33" s="10">
        <f t="shared" si="15"/>
        <v>910.91262822636452</v>
      </c>
      <c r="K33" s="10">
        <f t="shared" si="15"/>
        <v>749.84899330523967</v>
      </c>
      <c r="L33" s="10">
        <f t="shared" si="15"/>
        <v>756.48913372711684</v>
      </c>
      <c r="M33" s="10">
        <f t="shared" si="15"/>
        <v>1201.9445397753123</v>
      </c>
      <c r="N33" s="10">
        <f t="shared" si="15"/>
        <v>2209.8363929674583</v>
      </c>
      <c r="O33" t="s">
        <v>21</v>
      </c>
      <c r="R33" s="22"/>
      <c r="S33" s="3" t="s">
        <v>9</v>
      </c>
      <c r="T33" s="6">
        <v>0</v>
      </c>
      <c r="U33" s="6">
        <v>0.05</v>
      </c>
      <c r="V33" s="6">
        <v>0.1</v>
      </c>
      <c r="W33" s="6">
        <v>0.2</v>
      </c>
      <c r="X33" s="6">
        <v>0.5</v>
      </c>
      <c r="Y33" s="6">
        <v>1</v>
      </c>
      <c r="Z33" s="7">
        <v>0</v>
      </c>
      <c r="AA33" s="7">
        <v>0.05</v>
      </c>
      <c r="AB33" s="7">
        <v>0.1</v>
      </c>
      <c r="AC33" s="7">
        <v>0.2</v>
      </c>
      <c r="AD33" s="7">
        <v>0.5</v>
      </c>
      <c r="AE33" s="7">
        <v>1</v>
      </c>
      <c r="AF33" s="58" t="s">
        <v>22</v>
      </c>
      <c r="AG33" s="58"/>
      <c r="AJ33" s="26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28"/>
      <c r="AX33" s="11"/>
      <c r="AY33" s="11"/>
    </row>
    <row r="34" spans="1:51">
      <c r="A34" s="22"/>
      <c r="B34" s="3" t="s">
        <v>9</v>
      </c>
      <c r="C34" s="6">
        <v>0</v>
      </c>
      <c r="D34" s="6">
        <v>0.05</v>
      </c>
      <c r="E34" s="6">
        <v>0.1</v>
      </c>
      <c r="F34" s="6">
        <v>0.2</v>
      </c>
      <c r="G34" s="6">
        <v>0.5</v>
      </c>
      <c r="H34" s="6">
        <v>1</v>
      </c>
      <c r="I34" s="7">
        <v>0</v>
      </c>
      <c r="J34" s="7">
        <v>0.05</v>
      </c>
      <c r="K34" s="7">
        <v>0.1</v>
      </c>
      <c r="L34" s="7">
        <v>0.2</v>
      </c>
      <c r="M34" s="7">
        <v>0.5</v>
      </c>
      <c r="N34" s="7">
        <v>1</v>
      </c>
      <c r="O34" s="58" t="s">
        <v>22</v>
      </c>
      <c r="P34" s="58"/>
      <c r="AJ34" s="26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X34" s="11"/>
      <c r="AY34" s="11"/>
    </row>
    <row r="35" spans="1:51">
      <c r="AV35" s="11"/>
      <c r="AW35" s="11"/>
      <c r="AX35" s="59"/>
      <c r="AY35" s="59"/>
    </row>
    <row r="36" spans="1:51">
      <c r="R36" s="1" t="s">
        <v>70</v>
      </c>
      <c r="S36" s="3" t="s">
        <v>12</v>
      </c>
      <c r="V36" s="3" t="s">
        <v>18</v>
      </c>
      <c r="Y36" s="3" t="s">
        <v>19</v>
      </c>
      <c r="AB36" s="3" t="s">
        <v>20</v>
      </c>
      <c r="AE36" s="3" t="s">
        <v>21</v>
      </c>
      <c r="AV36" s="11"/>
      <c r="AW36" s="11"/>
      <c r="AX36" s="11"/>
      <c r="AY36" s="11"/>
    </row>
    <row r="37" spans="1:51">
      <c r="A37" s="1" t="s">
        <v>70</v>
      </c>
      <c r="B37" s="3" t="s">
        <v>12</v>
      </c>
      <c r="E37" s="3" t="s">
        <v>18</v>
      </c>
      <c r="H37" s="3" t="s">
        <v>19</v>
      </c>
      <c r="K37" s="3" t="s">
        <v>20</v>
      </c>
      <c r="N37" s="3" t="s">
        <v>21</v>
      </c>
      <c r="R37" s="24" t="s">
        <v>29</v>
      </c>
      <c r="S37" s="8" t="s">
        <v>30</v>
      </c>
      <c r="T37" s="8" t="s">
        <v>31</v>
      </c>
      <c r="V37" s="8" t="s">
        <v>30</v>
      </c>
      <c r="W37" s="8" t="s">
        <v>31</v>
      </c>
      <c r="Y37" s="8" t="s">
        <v>30</v>
      </c>
      <c r="Z37" s="8" t="s">
        <v>31</v>
      </c>
      <c r="AB37" s="8" t="s">
        <v>30</v>
      </c>
      <c r="AC37" s="8" t="s">
        <v>31</v>
      </c>
      <c r="AE37" s="8" t="s">
        <v>30</v>
      </c>
      <c r="AF37" s="8" t="s">
        <v>31</v>
      </c>
      <c r="AI37" s="1" t="s">
        <v>70</v>
      </c>
      <c r="AJ37" s="3" t="s">
        <v>12</v>
      </c>
      <c r="AM37" s="3" t="s">
        <v>18</v>
      </c>
      <c r="AP37" s="3" t="s">
        <v>19</v>
      </c>
      <c r="AS37" s="3" t="s">
        <v>20</v>
      </c>
      <c r="AV37" s="3" t="s">
        <v>21</v>
      </c>
      <c r="AX37" s="11"/>
      <c r="AY37" s="11"/>
    </row>
    <row r="38" spans="1:51">
      <c r="A38" s="24" t="s">
        <v>29</v>
      </c>
      <c r="B38" s="8" t="s">
        <v>30</v>
      </c>
      <c r="C38" s="8" t="s">
        <v>31</v>
      </c>
      <c r="E38" s="8" t="s">
        <v>30</v>
      </c>
      <c r="F38" s="8" t="s">
        <v>31</v>
      </c>
      <c r="H38" s="8" t="s">
        <v>30</v>
      </c>
      <c r="I38" s="8" t="s">
        <v>31</v>
      </c>
      <c r="K38" s="8" t="s">
        <v>30</v>
      </c>
      <c r="L38" s="8" t="s">
        <v>31</v>
      </c>
      <c r="N38" s="8" t="s">
        <v>30</v>
      </c>
      <c r="O38" s="8" t="s">
        <v>31</v>
      </c>
      <c r="R38" s="6">
        <v>0</v>
      </c>
      <c r="S38" s="12">
        <v>1013.1687959863775</v>
      </c>
      <c r="T38" s="12">
        <v>1028.9608639352402</v>
      </c>
      <c r="V38" s="12">
        <v>1020.5624016526356</v>
      </c>
      <c r="W38" s="12">
        <v>979.89098079512917</v>
      </c>
      <c r="Y38" s="12">
        <v>950.69413300708356</v>
      </c>
      <c r="Z38" s="12">
        <v>920.68772657655563</v>
      </c>
      <c r="AB38" s="12">
        <v>748.89864627655083</v>
      </c>
      <c r="AC38" s="12">
        <v>743.32871264661446</v>
      </c>
      <c r="AE38" s="12">
        <v>950.5051453076361</v>
      </c>
      <c r="AF38" s="12">
        <v>875.35959654055159</v>
      </c>
      <c r="AI38" s="24" t="s">
        <v>29</v>
      </c>
      <c r="AJ38" s="8" t="s">
        <v>30</v>
      </c>
      <c r="AK38" s="11"/>
      <c r="AM38" s="8" t="s">
        <v>30</v>
      </c>
      <c r="AN38" s="11"/>
      <c r="AP38" s="8" t="s">
        <v>30</v>
      </c>
      <c r="AQ38" s="11"/>
      <c r="AS38" s="8" t="s">
        <v>30</v>
      </c>
      <c r="AT38" s="11"/>
      <c r="AV38" s="8" t="s">
        <v>30</v>
      </c>
      <c r="AW38" s="11"/>
      <c r="AX38" s="11"/>
      <c r="AY38" s="11"/>
    </row>
    <row r="39" spans="1:51">
      <c r="A39" s="6">
        <v>0</v>
      </c>
      <c r="B39" s="49">
        <v>823</v>
      </c>
      <c r="C39" s="49">
        <v>928</v>
      </c>
      <c r="D39" s="50"/>
      <c r="E39" s="49">
        <v>746</v>
      </c>
      <c r="F39" s="49">
        <v>858</v>
      </c>
      <c r="G39" s="50"/>
      <c r="H39" s="49">
        <v>874</v>
      </c>
      <c r="I39" s="49">
        <v>841</v>
      </c>
      <c r="J39" s="50"/>
      <c r="K39" s="49">
        <v>673</v>
      </c>
      <c r="L39" s="49">
        <v>698</v>
      </c>
      <c r="M39" s="50"/>
      <c r="N39" s="49">
        <v>872</v>
      </c>
      <c r="O39" s="49">
        <v>934</v>
      </c>
      <c r="P39" s="50"/>
      <c r="R39" s="6">
        <v>0.05</v>
      </c>
      <c r="S39" s="12">
        <v>995.61928559023863</v>
      </c>
      <c r="T39" s="12">
        <v>1119.7448417886567</v>
      </c>
      <c r="V39" s="12">
        <v>1011.9316569982703</v>
      </c>
      <c r="W39" s="12">
        <v>1080.9811803761511</v>
      </c>
      <c r="Y39" s="12">
        <v>911.36083756212111</v>
      </c>
      <c r="Z39" s="12">
        <v>1015.4104848718198</v>
      </c>
      <c r="AB39" s="12">
        <v>753.65155719324594</v>
      </c>
      <c r="AC39" s="12">
        <v>840.1639874984611</v>
      </c>
      <c r="AE39" s="12">
        <v>1002.5335432248675</v>
      </c>
      <c r="AF39" s="12">
        <v>963.5831487924803</v>
      </c>
      <c r="AI39" s="6">
        <v>0</v>
      </c>
      <c r="AJ39" s="12">
        <v>985.67626759545476</v>
      </c>
      <c r="AK39" s="10"/>
      <c r="AM39" s="12">
        <v>830.46554529906507</v>
      </c>
      <c r="AN39" s="10"/>
      <c r="AP39" s="12">
        <v>999.78642092460086</v>
      </c>
      <c r="AQ39" s="10"/>
      <c r="AS39" s="12">
        <v>724.11057642998981</v>
      </c>
      <c r="AT39" s="10"/>
      <c r="AV39" s="12">
        <v>1029.3537796390747</v>
      </c>
      <c r="AW39" s="10"/>
      <c r="AX39" s="11"/>
      <c r="AY39" s="11"/>
    </row>
    <row r="40" spans="1:51">
      <c r="A40" s="6">
        <v>0.05</v>
      </c>
      <c r="B40" s="49">
        <v>806</v>
      </c>
      <c r="C40" s="49">
        <v>1137</v>
      </c>
      <c r="D40" s="50"/>
      <c r="E40" s="49">
        <v>771</v>
      </c>
      <c r="F40" s="49">
        <v>944</v>
      </c>
      <c r="G40" s="50"/>
      <c r="H40" s="49">
        <v>812</v>
      </c>
      <c r="I40" s="49">
        <v>978</v>
      </c>
      <c r="J40" s="50"/>
      <c r="K40" s="49">
        <v>660</v>
      </c>
      <c r="L40" s="49">
        <v>729</v>
      </c>
      <c r="M40" s="50"/>
      <c r="N40" s="49">
        <v>806</v>
      </c>
      <c r="O40" s="49">
        <v>911</v>
      </c>
      <c r="P40" s="50"/>
      <c r="R40" s="6">
        <v>0.1</v>
      </c>
      <c r="S40" s="12">
        <v>996.7483616445312</v>
      </c>
      <c r="T40" s="12">
        <v>1117.7165361650291</v>
      </c>
      <c r="V40" s="12">
        <v>991.21562708152499</v>
      </c>
      <c r="W40" s="12">
        <v>1094.7638879701055</v>
      </c>
      <c r="Y40" s="12">
        <v>1023.1168157797204</v>
      </c>
      <c r="Z40" s="12">
        <v>1094.6469821334074</v>
      </c>
      <c r="AB40" s="12">
        <v>740.89178077191229</v>
      </c>
      <c r="AC40" s="12">
        <v>972.11722078202922</v>
      </c>
      <c r="AE40" s="12">
        <v>1090.7822525656047</v>
      </c>
      <c r="AF40" s="12">
        <v>1143.051194883845</v>
      </c>
      <c r="AI40" s="6">
        <v>0.05</v>
      </c>
      <c r="AJ40" s="12">
        <v>863.10591563438641</v>
      </c>
      <c r="AK40" s="10"/>
      <c r="AM40" s="12">
        <v>901.44999672444953</v>
      </c>
      <c r="AN40" s="10"/>
      <c r="AP40" s="12">
        <v>853.59769573272933</v>
      </c>
      <c r="AQ40" s="10"/>
      <c r="AS40" s="12">
        <v>849.04518472597965</v>
      </c>
      <c r="AT40" s="10"/>
      <c r="AV40" s="12">
        <v>1013.9049977891013</v>
      </c>
      <c r="AW40" s="10"/>
      <c r="AX40" s="11"/>
      <c r="AY40" s="11"/>
    </row>
    <row r="41" spans="1:51">
      <c r="A41" s="6">
        <v>0.1</v>
      </c>
      <c r="B41" s="49">
        <v>1089</v>
      </c>
      <c r="C41" s="49">
        <v>970</v>
      </c>
      <c r="D41" s="50"/>
      <c r="E41" s="49">
        <v>1013</v>
      </c>
      <c r="F41" s="49">
        <v>904</v>
      </c>
      <c r="G41" s="50"/>
      <c r="H41" s="49">
        <v>956</v>
      </c>
      <c r="I41" s="49">
        <v>850</v>
      </c>
      <c r="J41" s="50"/>
      <c r="K41" s="49">
        <v>743</v>
      </c>
      <c r="L41" s="49">
        <v>614</v>
      </c>
      <c r="M41" s="50"/>
      <c r="N41" s="49">
        <v>907</v>
      </c>
      <c r="O41" s="49">
        <v>750</v>
      </c>
      <c r="P41" s="50"/>
      <c r="R41" s="6">
        <v>0.2</v>
      </c>
      <c r="S41" s="12">
        <v>1352.4099274677706</v>
      </c>
      <c r="T41" s="12">
        <v>1053.9758642267795</v>
      </c>
      <c r="V41" s="12">
        <v>1260.6769110807556</v>
      </c>
      <c r="W41" s="12">
        <v>1309.7599105019378</v>
      </c>
      <c r="Y41" s="12">
        <v>1291.1421104351803</v>
      </c>
      <c r="Z41" s="12">
        <v>1252.7998502492414</v>
      </c>
      <c r="AB41" s="12">
        <v>1124.3763355256381</v>
      </c>
      <c r="AC41" s="12">
        <v>1017.9508613319124</v>
      </c>
      <c r="AE41" s="12">
        <v>1283.6122992817805</v>
      </c>
      <c r="AF41" s="12">
        <v>1219.0744454927396</v>
      </c>
      <c r="AI41" s="6">
        <v>0.1</v>
      </c>
      <c r="AJ41" s="12">
        <v>951.51987393225829</v>
      </c>
      <c r="AK41" s="10"/>
      <c r="AM41" s="12">
        <v>969.6583624059474</v>
      </c>
      <c r="AN41" s="10"/>
      <c r="AP41" s="12">
        <v>998.77801260579997</v>
      </c>
      <c r="AQ41" s="10"/>
      <c r="AS41" s="12">
        <v>715.7667658071897</v>
      </c>
      <c r="AT41" s="10"/>
      <c r="AV41" s="12">
        <v>909.65850553874463</v>
      </c>
      <c r="AW41" s="10"/>
      <c r="AX41" s="38"/>
      <c r="AY41" s="38"/>
    </row>
    <row r="42" spans="1:51">
      <c r="A42" s="6">
        <v>0.2</v>
      </c>
      <c r="B42" s="49">
        <v>938</v>
      </c>
      <c r="C42" s="49">
        <v>946</v>
      </c>
      <c r="D42" s="50"/>
      <c r="E42" s="49">
        <v>876</v>
      </c>
      <c r="F42" s="49">
        <v>915</v>
      </c>
      <c r="G42" s="50"/>
      <c r="H42" s="49">
        <v>975</v>
      </c>
      <c r="I42" s="49">
        <v>1459</v>
      </c>
      <c r="J42" s="50"/>
      <c r="K42" s="49">
        <v>760</v>
      </c>
      <c r="L42" s="49">
        <v>697</v>
      </c>
      <c r="M42" s="50"/>
      <c r="N42" s="49">
        <v>887</v>
      </c>
      <c r="O42" s="49">
        <v>756</v>
      </c>
      <c r="P42" s="50"/>
      <c r="R42" s="6">
        <v>0.5</v>
      </c>
      <c r="S42" s="12">
        <v>1661.9504810735802</v>
      </c>
      <c r="T42" s="12">
        <v>1645.4757056174521</v>
      </c>
      <c r="V42" s="12">
        <v>1346.2743213911754</v>
      </c>
      <c r="W42" s="12">
        <v>1258.3641703215519</v>
      </c>
      <c r="Y42" s="12">
        <v>1662.2143172245671</v>
      </c>
      <c r="Z42" s="12">
        <v>1765.9109155762196</v>
      </c>
      <c r="AB42" s="12">
        <v>1248.8694960339606</v>
      </c>
      <c r="AC42" s="12">
        <v>1704.9233348222654</v>
      </c>
      <c r="AE42" s="12">
        <v>1647.6326919434807</v>
      </c>
      <c r="AF42" s="12">
        <v>1520.3183843294159</v>
      </c>
      <c r="AI42" s="6">
        <v>0.2</v>
      </c>
      <c r="AJ42" s="12">
        <v>1146.9421418868005</v>
      </c>
      <c r="AK42" s="10"/>
      <c r="AM42" s="12">
        <v>1201.2825461634184</v>
      </c>
      <c r="AN42" s="10"/>
      <c r="AP42" s="12">
        <v>874.10988566727769</v>
      </c>
      <c r="AQ42" s="10"/>
      <c r="AS42" s="12">
        <v>809.22219958902031</v>
      </c>
      <c r="AT42" s="10"/>
      <c r="AV42" s="12">
        <v>1175.2274761391534</v>
      </c>
      <c r="AW42" s="10"/>
      <c r="AX42" s="38"/>
      <c r="AY42" s="38"/>
    </row>
    <row r="43" spans="1:51">
      <c r="A43" s="6">
        <v>0.5</v>
      </c>
      <c r="B43" s="49">
        <v>1381</v>
      </c>
      <c r="C43" s="49">
        <v>1031</v>
      </c>
      <c r="D43" s="50"/>
      <c r="E43" s="49">
        <v>1248</v>
      </c>
      <c r="F43" s="49">
        <v>993</v>
      </c>
      <c r="G43" s="50"/>
      <c r="H43" s="49">
        <v>1369</v>
      </c>
      <c r="I43" s="49">
        <v>1211</v>
      </c>
      <c r="J43" s="50"/>
      <c r="K43" s="49">
        <v>1041</v>
      </c>
      <c r="L43" s="49">
        <v>1028</v>
      </c>
      <c r="M43" s="50"/>
      <c r="N43" s="49">
        <v>1088</v>
      </c>
      <c r="O43" s="49">
        <v>1202</v>
      </c>
      <c r="P43" s="50"/>
      <c r="R43" s="6">
        <v>1</v>
      </c>
      <c r="S43" s="12">
        <v>1993.5220889564985</v>
      </c>
      <c r="T43" s="12">
        <v>1923.2546649964918</v>
      </c>
      <c r="V43" s="12">
        <v>1967.3995142639167</v>
      </c>
      <c r="W43" s="12">
        <v>1962.081236552335</v>
      </c>
      <c r="Y43" s="12">
        <v>1943.6938563796768</v>
      </c>
      <c r="Z43" s="12">
        <v>2186.7838494049133</v>
      </c>
      <c r="AB43" s="12">
        <v>1328.1964936350282</v>
      </c>
      <c r="AC43" s="12">
        <v>1329.0382039830704</v>
      </c>
      <c r="AE43" s="12">
        <v>1895.6723465319592</v>
      </c>
      <c r="AF43" s="12">
        <v>1735.9959011840442</v>
      </c>
      <c r="AI43" s="6">
        <v>0.5</v>
      </c>
      <c r="AJ43" s="12">
        <v>1344.154313955559</v>
      </c>
      <c r="AK43" s="10"/>
      <c r="AM43" s="12">
        <v>1341.218773104604</v>
      </c>
      <c r="AN43" s="10"/>
      <c r="AP43" s="12">
        <v>1200.2555943358652</v>
      </c>
      <c r="AQ43" s="10"/>
      <c r="AS43" s="12">
        <v>1060.8305776597247</v>
      </c>
      <c r="AT43" s="10"/>
      <c r="AV43" s="12">
        <v>1679.8587958468227</v>
      </c>
      <c r="AW43" s="10"/>
      <c r="AX43" s="35"/>
      <c r="AY43" s="35"/>
    </row>
    <row r="44" spans="1:51">
      <c r="A44" s="6">
        <v>1</v>
      </c>
      <c r="B44" s="49">
        <v>1824</v>
      </c>
      <c r="C44" s="49">
        <v>2050</v>
      </c>
      <c r="D44" s="50"/>
      <c r="E44" s="49">
        <v>1436</v>
      </c>
      <c r="F44" s="49">
        <v>1836</v>
      </c>
      <c r="G44" s="50"/>
      <c r="H44" s="49">
        <v>2149</v>
      </c>
      <c r="I44" s="49">
        <v>2805</v>
      </c>
      <c r="J44" s="50"/>
      <c r="K44" s="49">
        <v>1976</v>
      </c>
      <c r="L44" s="49">
        <v>2160</v>
      </c>
      <c r="M44" s="50"/>
      <c r="N44" s="49">
        <v>1898</v>
      </c>
      <c r="O44" s="49">
        <v>2210</v>
      </c>
      <c r="P44" s="50"/>
      <c r="AI44" s="6">
        <v>1</v>
      </c>
      <c r="AJ44" s="12">
        <v>1987.3762664315361</v>
      </c>
      <c r="AK44" s="10"/>
      <c r="AM44" s="12">
        <v>1613.3785755617748</v>
      </c>
      <c r="AN44" s="10"/>
      <c r="AP44" s="12">
        <v>2821.1017664657365</v>
      </c>
      <c r="AQ44" s="10"/>
      <c r="AS44" s="12">
        <v>1654.5347075696882</v>
      </c>
      <c r="AT44" s="10"/>
      <c r="AV44" s="12">
        <v>2266.4575251165411</v>
      </c>
      <c r="AW44" s="10"/>
      <c r="AX44" s="35"/>
      <c r="AY44" s="35"/>
    </row>
    <row r="45" spans="1:51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AM45" s="11"/>
      <c r="AN45" s="11"/>
      <c r="AO45" s="10"/>
      <c r="AP45" s="10"/>
      <c r="AQ45" s="10"/>
      <c r="AR45" s="10"/>
      <c r="AS45" s="28"/>
      <c r="AT45" s="28"/>
      <c r="AU45" s="28"/>
      <c r="AV45" s="35"/>
      <c r="AW45" s="35"/>
      <c r="AX45" s="35"/>
      <c r="AY45" s="35"/>
    </row>
    <row r="46" spans="1:51">
      <c r="AJ46" s="11"/>
      <c r="AK46" s="11"/>
      <c r="AL46" s="11"/>
      <c r="AM46" s="11"/>
      <c r="AN46" s="11"/>
      <c r="AO46" s="11"/>
      <c r="AP46" s="28"/>
      <c r="AQ46" s="28"/>
      <c r="AR46" s="28"/>
      <c r="AS46" s="28"/>
      <c r="AT46" s="28"/>
      <c r="AU46" s="28"/>
      <c r="AV46" s="35"/>
      <c r="AW46" s="35"/>
      <c r="AX46" s="35"/>
      <c r="AY46" s="35"/>
    </row>
    <row r="47" spans="1:51">
      <c r="A47" s="29" t="s">
        <v>34</v>
      </c>
      <c r="B47" s="29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35"/>
      <c r="AU47" s="28"/>
      <c r="AV47" s="35"/>
      <c r="AW47" s="35"/>
      <c r="AX47" s="35"/>
      <c r="AY47" s="35"/>
    </row>
    <row r="48" spans="1:51">
      <c r="A48" s="29" t="s">
        <v>45</v>
      </c>
      <c r="B48" s="29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J48" s="11"/>
      <c r="AK48" s="11"/>
      <c r="AL48" s="10"/>
      <c r="AM48" s="11"/>
      <c r="AN48" s="10"/>
      <c r="AO48" s="11"/>
      <c r="AP48" s="10"/>
      <c r="AQ48" s="11"/>
      <c r="AR48" s="10"/>
      <c r="AS48" s="11"/>
      <c r="AT48" s="11"/>
      <c r="AU48" s="11"/>
      <c r="AV48" s="11"/>
      <c r="AW48" s="11"/>
      <c r="AX48" s="11"/>
      <c r="AY48" s="11"/>
    </row>
    <row r="49" spans="1:51">
      <c r="A49" s="29" t="s">
        <v>35</v>
      </c>
      <c r="B49" s="29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J49" s="11"/>
      <c r="AK49" s="11"/>
      <c r="AL49" s="10"/>
      <c r="AM49" s="11"/>
      <c r="AN49" s="10"/>
      <c r="AO49" s="11"/>
      <c r="AP49" s="10"/>
      <c r="AQ49" s="11"/>
      <c r="AR49" s="10"/>
      <c r="AS49" s="11"/>
      <c r="AT49" s="11"/>
      <c r="AU49" s="11"/>
      <c r="AV49" s="11"/>
      <c r="AW49" s="11"/>
      <c r="AX49" s="11"/>
      <c r="AY49" s="11"/>
    </row>
    <row r="50" spans="1:51">
      <c r="A50" s="29" t="s">
        <v>36</v>
      </c>
      <c r="B50" s="29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J50" s="11"/>
      <c r="AK50" s="11"/>
      <c r="AL50" s="10"/>
      <c r="AM50" s="11"/>
      <c r="AN50" s="10"/>
      <c r="AO50" s="11"/>
      <c r="AP50" s="10"/>
      <c r="AQ50" s="11"/>
      <c r="AR50" s="10"/>
      <c r="AS50" s="11"/>
      <c r="AT50" s="11"/>
    </row>
    <row r="51" spans="1:51">
      <c r="A51" s="29" t="s">
        <v>37</v>
      </c>
      <c r="B51" s="29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J51" s="11"/>
      <c r="AK51" s="11"/>
      <c r="AL51" s="10"/>
      <c r="AM51" s="11"/>
      <c r="AN51" s="10"/>
      <c r="AO51" s="11"/>
      <c r="AP51" s="10"/>
      <c r="AQ51" s="11"/>
      <c r="AR51" s="10"/>
      <c r="AS51" s="11"/>
      <c r="AT51" s="11"/>
    </row>
    <row r="52" spans="1:51"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J52" s="11"/>
      <c r="AK52" s="11"/>
      <c r="AL52" s="10"/>
      <c r="AM52" s="11"/>
      <c r="AN52" s="10"/>
      <c r="AO52" s="11"/>
      <c r="AP52" s="10"/>
      <c r="AQ52" s="11"/>
      <c r="AR52" s="10"/>
      <c r="AS52" s="11"/>
      <c r="AT52" s="11"/>
    </row>
    <row r="53" spans="1:51"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J53" s="11"/>
      <c r="AK53" s="11"/>
      <c r="AL53" s="10"/>
      <c r="AM53" s="11"/>
      <c r="AN53" s="10"/>
      <c r="AO53" s="11"/>
      <c r="AP53" s="10"/>
      <c r="AQ53" s="11"/>
      <c r="AR53" s="10"/>
      <c r="AS53" s="11"/>
      <c r="AT53" s="11"/>
    </row>
    <row r="54" spans="1:51"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51"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51"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51"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51"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</sheetData>
  <mergeCells count="22">
    <mergeCell ref="A16:B16"/>
    <mergeCell ref="O25:P25"/>
    <mergeCell ref="A26:B26"/>
    <mergeCell ref="A29:A30"/>
    <mergeCell ref="A31:A32"/>
    <mergeCell ref="O34:P34"/>
    <mergeCell ref="AF14:AG14"/>
    <mergeCell ref="R15:S15"/>
    <mergeCell ref="AF24:AG24"/>
    <mergeCell ref="R25:S25"/>
    <mergeCell ref="R28:R29"/>
    <mergeCell ref="R30:R31"/>
    <mergeCell ref="AF33:AG33"/>
    <mergeCell ref="O15:P15"/>
    <mergeCell ref="AX35:AY35"/>
    <mergeCell ref="AW13:AX13"/>
    <mergeCell ref="AI14:AJ14"/>
    <mergeCell ref="AW23:AX23"/>
    <mergeCell ref="AI24:AJ24"/>
    <mergeCell ref="AI29:AI30"/>
    <mergeCell ref="AI31:AI32"/>
    <mergeCell ref="AW32:AX3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9" workbookViewId="0">
      <selection activeCell="D2" sqref="D2"/>
    </sheetView>
  </sheetViews>
  <sheetFormatPr baseColWidth="10" defaultRowHeight="15" x14ac:dyDescent="0"/>
  <cols>
    <col min="1" max="1" width="13.6640625" customWidth="1"/>
  </cols>
  <sheetData>
    <row r="1" spans="1:16">
      <c r="A1" s="52" t="s">
        <v>47</v>
      </c>
    </row>
    <row r="2" spans="1:16">
      <c r="A2" s="53">
        <v>75870</v>
      </c>
    </row>
    <row r="3" spans="1:16">
      <c r="A3" s="52" t="s">
        <v>1</v>
      </c>
    </row>
    <row r="4" spans="1:16">
      <c r="A4" s="54" t="s">
        <v>64</v>
      </c>
      <c r="B4" s="8">
        <v>0</v>
      </c>
      <c r="C4" s="8">
        <v>0.5</v>
      </c>
      <c r="D4" s="8">
        <v>1</v>
      </c>
      <c r="E4">
        <v>0</v>
      </c>
      <c r="F4">
        <v>0.5</v>
      </c>
      <c r="G4">
        <v>1</v>
      </c>
      <c r="H4" s="8">
        <v>0</v>
      </c>
      <c r="I4" s="8">
        <v>0.5</v>
      </c>
      <c r="J4" s="8">
        <v>1</v>
      </c>
      <c r="K4">
        <v>0</v>
      </c>
      <c r="L4">
        <v>0.5</v>
      </c>
      <c r="M4">
        <v>1</v>
      </c>
      <c r="N4" t="s">
        <v>29</v>
      </c>
      <c r="O4" t="s">
        <v>1</v>
      </c>
    </row>
    <row r="5" spans="1:16">
      <c r="A5" s="3" t="s">
        <v>3</v>
      </c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</row>
    <row r="6" spans="1:16">
      <c r="A6" s="3" t="s">
        <v>4</v>
      </c>
      <c r="B6" s="21">
        <v>0.705299973487854</v>
      </c>
      <c r="C6" s="21">
        <v>0.59680002927780151</v>
      </c>
      <c r="D6" s="21">
        <v>0.59350001811981201</v>
      </c>
      <c r="E6" s="16">
        <v>0.60900002717971802</v>
      </c>
      <c r="F6" s="16">
        <v>0.53700000047683716</v>
      </c>
      <c r="G6" s="16">
        <v>0.53750002384185791</v>
      </c>
      <c r="H6" s="21">
        <v>0.70840001106262207</v>
      </c>
      <c r="I6" s="21">
        <v>0.63520002365112305</v>
      </c>
      <c r="J6" s="21">
        <v>0.61150002479553223</v>
      </c>
      <c r="K6" s="16">
        <v>0.64179998636245728</v>
      </c>
      <c r="L6" s="16">
        <v>0.53549998998641968</v>
      </c>
      <c r="M6" s="16">
        <v>0.5252000093460083</v>
      </c>
      <c r="N6" s="22" t="s">
        <v>54</v>
      </c>
      <c r="O6" s="22"/>
    </row>
    <row r="7" spans="1:16">
      <c r="A7" s="3" t="s">
        <v>5</v>
      </c>
      <c r="B7" s="21">
        <v>0.75510001182556152</v>
      </c>
      <c r="C7" s="21">
        <v>0.7224000096321106</v>
      </c>
      <c r="D7" s="21">
        <v>0.72009998559951782</v>
      </c>
      <c r="E7" s="16">
        <v>0.6930999755859375</v>
      </c>
      <c r="F7" s="16">
        <v>0.67979997396469116</v>
      </c>
      <c r="G7" s="16">
        <v>0.68309998512268066</v>
      </c>
      <c r="H7" s="21">
        <v>0.50970000028610229</v>
      </c>
      <c r="I7" s="21">
        <v>0.50180000066757202</v>
      </c>
      <c r="J7" s="21">
        <v>0.50720000267028809</v>
      </c>
      <c r="K7" s="16">
        <v>0.5274999737739563</v>
      </c>
      <c r="L7" s="16">
        <v>0.50880002975463867</v>
      </c>
      <c r="M7" s="16">
        <v>0.50959998369216919</v>
      </c>
      <c r="N7" t="s">
        <v>18</v>
      </c>
    </row>
    <row r="8" spans="1:16">
      <c r="A8" s="3" t="s">
        <v>6</v>
      </c>
      <c r="B8" s="21">
        <v>0.94379997253417969</v>
      </c>
      <c r="C8" s="21">
        <v>0.94429999589920044</v>
      </c>
      <c r="D8" s="21">
        <v>0.93019998073577881</v>
      </c>
      <c r="E8" s="16">
        <v>0.95179998874664307</v>
      </c>
      <c r="F8" s="16">
        <v>0.94709998369216919</v>
      </c>
      <c r="G8" s="16">
        <v>0.94040000438690186</v>
      </c>
      <c r="H8" s="21">
        <v>0.90079998970031738</v>
      </c>
      <c r="I8" s="21">
        <v>0.87150001525878906</v>
      </c>
      <c r="J8" s="21">
        <v>0.90390002727508545</v>
      </c>
      <c r="K8" s="16">
        <v>0.94489997625350952</v>
      </c>
      <c r="L8" s="16">
        <v>0.94319999217987061</v>
      </c>
      <c r="M8" s="16">
        <v>0.91519999504089355</v>
      </c>
      <c r="N8" s="22" t="s">
        <v>74</v>
      </c>
      <c r="O8" s="22"/>
    </row>
    <row r="9" spans="1:16">
      <c r="A9" s="3" t="s">
        <v>7</v>
      </c>
      <c r="B9" s="20">
        <v>5.2299998700618744E-2</v>
      </c>
      <c r="C9" s="20">
        <v>4.7699999064207077E-2</v>
      </c>
      <c r="D9" s="20">
        <v>4.6000000089406967E-2</v>
      </c>
      <c r="E9" s="20">
        <v>4.8000000417232513E-2</v>
      </c>
      <c r="F9" s="20">
        <v>4.5800000429153442E-2</v>
      </c>
      <c r="G9" s="20">
        <v>4.7200001776218414E-2</v>
      </c>
      <c r="H9" s="20">
        <v>4.5800000429153442E-2</v>
      </c>
      <c r="I9" s="20">
        <v>4.4900000095367432E-2</v>
      </c>
      <c r="J9" s="20">
        <v>4.5000001788139343E-2</v>
      </c>
      <c r="K9" s="20">
        <v>4.6599999070167542E-2</v>
      </c>
      <c r="L9" s="20">
        <v>4.4700000435113907E-2</v>
      </c>
      <c r="M9" s="20">
        <v>4.4500000774860382E-2</v>
      </c>
      <c r="N9" s="20" t="s">
        <v>50</v>
      </c>
    </row>
    <row r="10" spans="1:16">
      <c r="A10" s="3" t="s">
        <v>10</v>
      </c>
      <c r="B10" s="16">
        <f>AVERAGE(B9:M9)</f>
        <v>4.6541666922469936E-2</v>
      </c>
      <c r="N10" s="11"/>
      <c r="O10" s="11"/>
      <c r="P10" s="11"/>
    </row>
    <row r="11" spans="1:16">
      <c r="A11" s="26"/>
      <c r="N11" s="11"/>
      <c r="O11" s="11"/>
      <c r="P11" s="11"/>
    </row>
    <row r="12" spans="1:16">
      <c r="A12" s="26"/>
      <c r="N12" s="11"/>
      <c r="O12" s="11"/>
      <c r="P12" s="11"/>
    </row>
    <row r="13" spans="1:16">
      <c r="A13" s="26"/>
    </row>
    <row r="16" spans="1:16">
      <c r="A16" s="55" t="s">
        <v>33</v>
      </c>
      <c r="B16" s="8">
        <v>0</v>
      </c>
      <c r="C16" s="8">
        <v>0.5</v>
      </c>
      <c r="D16" s="8">
        <v>1</v>
      </c>
      <c r="E16">
        <v>0</v>
      </c>
      <c r="F16">
        <v>0.5</v>
      </c>
      <c r="G16">
        <v>1</v>
      </c>
      <c r="H16" s="8">
        <v>0</v>
      </c>
      <c r="I16" s="8">
        <v>0.5</v>
      </c>
      <c r="J16" s="8">
        <v>1</v>
      </c>
      <c r="K16">
        <v>0</v>
      </c>
      <c r="L16">
        <v>0.5</v>
      </c>
      <c r="M16">
        <v>1</v>
      </c>
      <c r="N16" t="s">
        <v>29</v>
      </c>
      <c r="O16" t="s">
        <v>1</v>
      </c>
    </row>
    <row r="17" spans="1:16">
      <c r="A17" s="3" t="s">
        <v>3</v>
      </c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  <c r="L17" s="3">
        <v>11</v>
      </c>
      <c r="M17" s="3">
        <v>12</v>
      </c>
    </row>
    <row r="18" spans="1:16">
      <c r="A18" s="3" t="s">
        <v>4</v>
      </c>
      <c r="B18" s="21">
        <v>0.14309999346733093</v>
      </c>
      <c r="C18" s="21">
        <v>0.35089999437332153</v>
      </c>
      <c r="D18" s="21">
        <v>0.34070000052452087</v>
      </c>
      <c r="E18" s="16">
        <v>0.12710000574588776</v>
      </c>
      <c r="F18" s="16">
        <v>0.28600001335144043</v>
      </c>
      <c r="G18" s="16">
        <v>0.29629999399185181</v>
      </c>
      <c r="H18" s="21">
        <v>0.1379999965429306</v>
      </c>
      <c r="I18" s="21">
        <v>0.37970000505447388</v>
      </c>
      <c r="J18" s="21">
        <v>0.35539999604225159</v>
      </c>
      <c r="K18" s="16">
        <v>0.13420000672340393</v>
      </c>
      <c r="L18" s="16">
        <v>0.3158000111579895</v>
      </c>
      <c r="M18" s="16">
        <v>0.30779999494552612</v>
      </c>
      <c r="N18" s="22" t="s">
        <v>54</v>
      </c>
      <c r="O18" s="22"/>
    </row>
    <row r="19" spans="1:16">
      <c r="A19" s="3" t="s">
        <v>5</v>
      </c>
      <c r="B19" s="21">
        <v>0.14049999415874481</v>
      </c>
      <c r="C19" s="21">
        <v>0.16979999840259552</v>
      </c>
      <c r="D19" s="21">
        <v>0.20990000665187836</v>
      </c>
      <c r="E19" s="16">
        <v>0.13109999895095825</v>
      </c>
      <c r="F19" s="16">
        <v>0.16060000658035278</v>
      </c>
      <c r="G19" s="16">
        <v>0.21269999444484711</v>
      </c>
      <c r="H19" s="21">
        <v>0.11249999701976776</v>
      </c>
      <c r="I19" s="21">
        <v>0.11999999731779099</v>
      </c>
      <c r="J19" s="21">
        <v>0.14010000228881836</v>
      </c>
      <c r="K19" s="16">
        <v>0.11699999868869781</v>
      </c>
      <c r="L19" s="16">
        <v>0.1265999972820282</v>
      </c>
      <c r="M19" s="16">
        <v>0.14630000293254852</v>
      </c>
      <c r="N19" t="s">
        <v>18</v>
      </c>
    </row>
    <row r="20" spans="1:16">
      <c r="A20" s="3" t="s">
        <v>6</v>
      </c>
      <c r="B20" s="21">
        <v>0.15870000422000885</v>
      </c>
      <c r="C20" s="21">
        <v>0.45179998874664307</v>
      </c>
      <c r="D20" s="21">
        <v>0.46209999918937683</v>
      </c>
      <c r="E20" s="16">
        <v>0.16079999506473541</v>
      </c>
      <c r="F20" s="16">
        <v>0.42509999871253967</v>
      </c>
      <c r="G20" s="16">
        <v>0.47960001230239868</v>
      </c>
      <c r="H20" s="21">
        <v>0.14759999513626099</v>
      </c>
      <c r="I20" s="21">
        <v>0.40130001306533813</v>
      </c>
      <c r="J20" s="21">
        <v>0.44620001316070557</v>
      </c>
      <c r="K20" s="16">
        <v>0.1534000039100647</v>
      </c>
      <c r="L20" s="16">
        <v>0.44100001454353333</v>
      </c>
      <c r="M20" s="16">
        <v>0.47630000114440918</v>
      </c>
      <c r="N20" s="22" t="s">
        <v>74</v>
      </c>
      <c r="O20" s="22"/>
      <c r="P20" s="11"/>
    </row>
    <row r="21" spans="1:16">
      <c r="A21" s="3" t="s">
        <v>7</v>
      </c>
      <c r="B21" s="20">
        <v>5.559999868273735E-2</v>
      </c>
      <c r="C21" s="20">
        <v>5.8699999004602432E-2</v>
      </c>
      <c r="D21" s="20">
        <v>5.8100000023841858E-2</v>
      </c>
      <c r="E21" s="20">
        <v>5.4400000721216202E-2</v>
      </c>
      <c r="F21" s="20">
        <v>5.6499999016523361E-2</v>
      </c>
      <c r="G21" s="20">
        <v>5.8899998664855957E-2</v>
      </c>
      <c r="H21" s="20">
        <v>5.5300001055002213E-2</v>
      </c>
      <c r="I21" s="20">
        <v>5.7100001722574234E-2</v>
      </c>
      <c r="J21" s="20">
        <v>5.8400001376867294E-2</v>
      </c>
      <c r="K21" s="20">
        <v>5.5199999362230301E-2</v>
      </c>
      <c r="L21" s="20">
        <v>5.8400001376867294E-2</v>
      </c>
      <c r="M21" s="20">
        <v>5.8400001376867294E-2</v>
      </c>
      <c r="N21" s="20" t="s">
        <v>50</v>
      </c>
    </row>
    <row r="22" spans="1:16">
      <c r="A22" s="3" t="s">
        <v>10</v>
      </c>
      <c r="B22" s="16">
        <f>AVERAGE(B21:M21)</f>
        <v>5.708333353201548E-2</v>
      </c>
    </row>
    <row r="23" spans="1:16">
      <c r="A23" s="26"/>
      <c r="D23" s="29" t="s">
        <v>34</v>
      </c>
      <c r="E23" s="29"/>
    </row>
    <row r="24" spans="1:16">
      <c r="A24" s="26"/>
      <c r="D24" s="29" t="s">
        <v>45</v>
      </c>
      <c r="E24" s="29"/>
      <c r="H24" s="11"/>
      <c r="I24" s="11"/>
      <c r="J24" s="11"/>
      <c r="K24" s="11"/>
      <c r="L24" s="11"/>
      <c r="M24" s="11"/>
      <c r="N24" s="11"/>
    </row>
    <row r="25" spans="1:16">
      <c r="A25" s="26"/>
      <c r="D25" s="29" t="s">
        <v>35</v>
      </c>
      <c r="E25" s="29"/>
      <c r="H25" s="11"/>
      <c r="I25" s="11"/>
      <c r="J25" s="11"/>
      <c r="K25" s="11"/>
      <c r="L25" s="11"/>
      <c r="M25" s="11"/>
      <c r="N25" s="11"/>
    </row>
    <row r="26" spans="1:16">
      <c r="A26" s="56" t="s">
        <v>76</v>
      </c>
      <c r="B26" s="17"/>
      <c r="D26" s="29" t="s">
        <v>36</v>
      </c>
      <c r="E26" s="29"/>
    </row>
    <row r="27" spans="1:16">
      <c r="A27" s="17" t="s">
        <v>75</v>
      </c>
      <c r="B27" s="17"/>
      <c r="D27" s="29" t="s">
        <v>37</v>
      </c>
      <c r="E27" s="29"/>
    </row>
    <row r="29" spans="1:16">
      <c r="B29" s="8">
        <v>0</v>
      </c>
      <c r="C29" s="8">
        <v>0.5</v>
      </c>
      <c r="D29" s="8">
        <v>1</v>
      </c>
      <c r="E29">
        <v>0</v>
      </c>
      <c r="F29">
        <v>0.5</v>
      </c>
      <c r="G29">
        <v>1</v>
      </c>
      <c r="H29" s="8">
        <v>0</v>
      </c>
      <c r="I29" s="8">
        <v>0.5</v>
      </c>
      <c r="J29" s="8">
        <v>1</v>
      </c>
      <c r="K29">
        <v>0</v>
      </c>
      <c r="L29">
        <v>0.5</v>
      </c>
      <c r="M29">
        <v>1</v>
      </c>
      <c r="N29" t="s">
        <v>29</v>
      </c>
      <c r="O29" t="s">
        <v>1</v>
      </c>
    </row>
    <row r="30" spans="1:16">
      <c r="A30" s="3" t="s">
        <v>3</v>
      </c>
      <c r="B30" s="3">
        <v>1</v>
      </c>
      <c r="C30" s="3">
        <v>2</v>
      </c>
      <c r="D30" s="3">
        <v>3</v>
      </c>
      <c r="E30" s="3">
        <v>4</v>
      </c>
      <c r="F30" s="3">
        <v>5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</row>
    <row r="31" spans="1:16">
      <c r="A31" s="3" t="s">
        <v>4</v>
      </c>
      <c r="B31" s="9">
        <f>((B18-0.057)*1000*0.25)/((B6-0.0465)*5*0.005)</f>
        <v>1306.9216292085707</v>
      </c>
      <c r="C31" s="9">
        <f t="shared" ref="C31:M31" si="0">((C18-0.057)*1000*0.25)/((C6-0.0465)*5*0.005)</f>
        <v>5340.7228554762705</v>
      </c>
      <c r="D31" s="9">
        <f t="shared" si="0"/>
        <v>5186.4715014027788</v>
      </c>
      <c r="E31" s="10">
        <f t="shared" si="0"/>
        <v>1246.2222641545027</v>
      </c>
      <c r="F31" s="10">
        <f t="shared" si="0"/>
        <v>4668.7056703123171</v>
      </c>
      <c r="G31" s="10">
        <f t="shared" si="0"/>
        <v>4873.7267285536009</v>
      </c>
      <c r="H31" s="9">
        <f t="shared" si="0"/>
        <v>1223.7497384671781</v>
      </c>
      <c r="I31" s="9">
        <f t="shared" si="0"/>
        <v>5481.5694256828019</v>
      </c>
      <c r="J31" s="9">
        <f t="shared" si="0"/>
        <v>5281.4156273752287</v>
      </c>
      <c r="K31" s="10">
        <f t="shared" si="0"/>
        <v>1296.825272836468</v>
      </c>
      <c r="L31" s="10">
        <f t="shared" si="0"/>
        <v>5292.4338743887665</v>
      </c>
      <c r="M31" s="10">
        <f t="shared" si="0"/>
        <v>5239.1892636092643</v>
      </c>
      <c r="N31" s="22" t="s">
        <v>54</v>
      </c>
      <c r="O31" s="22"/>
    </row>
    <row r="32" spans="1:16">
      <c r="A32" s="3" t="s">
        <v>5</v>
      </c>
      <c r="B32" s="9">
        <f t="shared" ref="B32:M32" si="1">((B19-0.057)*1000*0.25)/((B7-0.0465)*5*0.005)</f>
        <v>1178.3798019368405</v>
      </c>
      <c r="C32" s="9">
        <f t="shared" si="1"/>
        <v>1668.8858824545964</v>
      </c>
      <c r="D32" s="9">
        <f t="shared" si="1"/>
        <v>2269.8932589167771</v>
      </c>
      <c r="E32" s="10">
        <f t="shared" si="1"/>
        <v>1145.9944594617427</v>
      </c>
      <c r="F32" s="10">
        <f t="shared" si="1"/>
        <v>1635.8757435560681</v>
      </c>
      <c r="G32" s="10">
        <f t="shared" si="1"/>
        <v>2445.8058134393732</v>
      </c>
      <c r="H32" s="9">
        <f t="shared" si="1"/>
        <v>1198.1864634172575</v>
      </c>
      <c r="I32" s="9">
        <f t="shared" si="1"/>
        <v>1383.7029919925071</v>
      </c>
      <c r="J32" s="9">
        <f t="shared" si="1"/>
        <v>1803.7769005243752</v>
      </c>
      <c r="K32" s="10">
        <f t="shared" si="1"/>
        <v>1247.4012881525546</v>
      </c>
      <c r="L32" s="10">
        <f t="shared" si="1"/>
        <v>1505.5157430763682</v>
      </c>
      <c r="M32" s="10">
        <f t="shared" si="1"/>
        <v>1928.3093516994772</v>
      </c>
      <c r="N32" t="s">
        <v>18</v>
      </c>
    </row>
    <row r="33" spans="1:17">
      <c r="A33" s="3" t="s">
        <v>6</v>
      </c>
      <c r="B33" s="9">
        <f t="shared" ref="B33:M33" si="2">((B20-0.057)*1000*0.25)/((B8-0.0465)*5*0.005)</f>
        <v>1133.4002823245926</v>
      </c>
      <c r="C33" s="9">
        <f t="shared" si="2"/>
        <v>4397.4158002888744</v>
      </c>
      <c r="D33" s="9">
        <f t="shared" si="2"/>
        <v>4584.1349781640356</v>
      </c>
      <c r="E33" s="10">
        <f t="shared" si="2"/>
        <v>1146.5812035239608</v>
      </c>
      <c r="F33" s="10">
        <f t="shared" si="2"/>
        <v>4087.2752096157997</v>
      </c>
      <c r="G33" s="10">
        <f t="shared" si="2"/>
        <v>4727.5982797678453</v>
      </c>
      <c r="H33" s="9">
        <f t="shared" si="2"/>
        <v>1060.5173385059134</v>
      </c>
      <c r="I33" s="9">
        <f t="shared" si="2"/>
        <v>4173.3334145131721</v>
      </c>
      <c r="J33" s="9">
        <f t="shared" si="2"/>
        <v>4539.3048842980252</v>
      </c>
      <c r="K33" s="10">
        <f t="shared" si="2"/>
        <v>1073.0187717954998</v>
      </c>
      <c r="L33" s="10">
        <f t="shared" si="2"/>
        <v>4282.3688847150797</v>
      </c>
      <c r="M33" s="10">
        <f t="shared" si="2"/>
        <v>4826.752659583829</v>
      </c>
      <c r="N33" s="22" t="s">
        <v>74</v>
      </c>
      <c r="O33" s="22"/>
      <c r="P33" s="11"/>
    </row>
    <row r="34" spans="1:17">
      <c r="A34" s="26"/>
      <c r="B34" s="10"/>
      <c r="C34" s="10" t="s">
        <v>14</v>
      </c>
      <c r="D34" s="10"/>
      <c r="E34" s="10"/>
      <c r="F34" s="10" t="s">
        <v>15</v>
      </c>
      <c r="G34" s="10"/>
      <c r="H34" s="10"/>
      <c r="I34" s="10" t="s">
        <v>52</v>
      </c>
      <c r="J34" s="10"/>
      <c r="K34" s="10"/>
      <c r="L34" s="10" t="s">
        <v>78</v>
      </c>
      <c r="M34" s="10"/>
    </row>
    <row r="35" spans="1:17">
      <c r="A35" s="26"/>
      <c r="N35" s="11"/>
    </row>
    <row r="36" spans="1:17">
      <c r="A36" s="26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spans="1:17">
      <c r="A37" s="26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spans="1:17">
      <c r="A38" s="57" t="s">
        <v>77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7">
      <c r="A39" s="6" t="s">
        <v>29</v>
      </c>
      <c r="B39" s="22" t="s">
        <v>54</v>
      </c>
      <c r="F39" s="22" t="s">
        <v>18</v>
      </c>
      <c r="J39" s="22" t="s">
        <v>74</v>
      </c>
    </row>
    <row r="40" spans="1:17">
      <c r="A40" s="6">
        <v>0</v>
      </c>
      <c r="B40" s="43">
        <v>1306.92162920857</v>
      </c>
      <c r="C40" s="43">
        <v>1246.2222641545027</v>
      </c>
      <c r="D40" s="43">
        <v>1223.7497384671781</v>
      </c>
      <c r="E40" s="43">
        <v>1296.825272836468</v>
      </c>
      <c r="F40" s="12">
        <v>1178.3798019368405</v>
      </c>
      <c r="G40" s="12">
        <v>1145.9944594617427</v>
      </c>
      <c r="H40" s="12">
        <v>1198.1864634172575</v>
      </c>
      <c r="I40" s="12">
        <v>1247.4012881525546</v>
      </c>
      <c r="J40" s="43">
        <v>1133.4002823245926</v>
      </c>
      <c r="K40" s="43">
        <v>1146.5812035239608</v>
      </c>
      <c r="L40" s="43">
        <v>1060.5173385059134</v>
      </c>
      <c r="M40" s="43">
        <v>1073.0187717954998</v>
      </c>
      <c r="N40" s="12"/>
      <c r="O40" s="12"/>
      <c r="P40" s="12"/>
      <c r="Q40" s="12"/>
    </row>
    <row r="41" spans="1:17">
      <c r="A41" s="6">
        <v>0.5</v>
      </c>
      <c r="B41" s="43">
        <v>5340.7228554762705</v>
      </c>
      <c r="C41" s="43">
        <v>4668.7056703123171</v>
      </c>
      <c r="D41" s="43">
        <v>5481.5694256828019</v>
      </c>
      <c r="E41" s="43">
        <v>5292.4338743887665</v>
      </c>
      <c r="F41" s="12">
        <v>1668.8858824545964</v>
      </c>
      <c r="G41" s="12">
        <v>1635.8757435560681</v>
      </c>
      <c r="H41" s="12">
        <v>1383.7029919925071</v>
      </c>
      <c r="I41" s="12">
        <v>1505.5157430763682</v>
      </c>
      <c r="J41" s="43">
        <v>4397.4158002888744</v>
      </c>
      <c r="K41" s="43">
        <v>4087.2752096157997</v>
      </c>
      <c r="L41" s="43">
        <v>4173.3334145131721</v>
      </c>
      <c r="M41" s="43">
        <v>4282.3688847150797</v>
      </c>
      <c r="N41" s="12"/>
      <c r="O41" s="12"/>
      <c r="P41" s="12"/>
      <c r="Q41" s="12"/>
    </row>
    <row r="42" spans="1:17">
      <c r="A42" s="6">
        <v>1</v>
      </c>
      <c r="B42" s="43">
        <v>5186.4715014027788</v>
      </c>
      <c r="C42" s="43">
        <v>4873.7267285536009</v>
      </c>
      <c r="D42" s="43">
        <v>5281.4156273752287</v>
      </c>
      <c r="E42" s="43">
        <v>5239.1892636092643</v>
      </c>
      <c r="F42" s="12">
        <v>2269.8932589167771</v>
      </c>
      <c r="G42" s="12">
        <v>2445.8058134393732</v>
      </c>
      <c r="H42" s="12">
        <v>1803.7769005243752</v>
      </c>
      <c r="I42" s="12">
        <v>1928.3093516994772</v>
      </c>
      <c r="J42" s="43">
        <v>4584.1349781640356</v>
      </c>
      <c r="K42" s="43">
        <v>4727.5982797678453</v>
      </c>
      <c r="L42" s="43">
        <v>4539.3048842980252</v>
      </c>
      <c r="M42" s="43">
        <v>4826.752659583829</v>
      </c>
      <c r="N42" s="12"/>
      <c r="O42" s="12"/>
      <c r="P42" s="12"/>
      <c r="Q42" s="1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Adipic acid</vt:lpstr>
      <vt:lpstr>Aminocaproic</vt:lpstr>
      <vt:lpstr>Tetradecanedioic</vt:lpstr>
      <vt:lpstr>Caprolactone</vt:lpstr>
      <vt:lpstr>Complementation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Biochem</cp:lastModifiedBy>
  <dcterms:created xsi:type="dcterms:W3CDTF">2017-10-30T22:53:04Z</dcterms:created>
  <dcterms:modified xsi:type="dcterms:W3CDTF">2018-01-23T17:49:29Z</dcterms:modified>
</cp:coreProperties>
</file>